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<sst xmlns="http://schemas.openxmlformats.org/spreadsheetml/2006/main" count="49" uniqueCount="32">
  <si>
    <t>科    目</t>
  </si>
  <si>
    <t>管制性項目及統計所需項目比較表</t>
  </si>
  <si>
    <t>％</t>
  </si>
  <si>
    <t>備  註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</si>
  <si>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</si>
  <si>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合　　計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</si>
  <si>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</si>
  <si>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</si>
  <si>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決算數</t>
  </si>
  <si>
    <t>單位:新臺幣元</t>
  </si>
  <si>
    <t>國立清華大學校務基金</t>
  </si>
  <si>
    <t>中華民國111年度</t>
  </si>
  <si>
    <t>預 算 數</t>
  </si>
  <si>
    <t>政府補助
收入支應</t>
  </si>
  <si>
    <t>自籌收入
支　　應</t>
  </si>
  <si>
    <t>管制性項目</t>
  </si>
  <si>
    <t/>
  </si>
  <si>
    <t xml:space="preserve">　國外旅費                                                                                            </t>
  </si>
  <si>
    <t xml:space="preserve">　公共關係費                                                                                          </t>
  </si>
  <si>
    <t xml:space="preserve">　員工慰勞費                                                                                          </t>
  </si>
  <si>
    <t xml:space="preserve">　行銷推廣費                                                                                          </t>
  </si>
  <si>
    <t>統計所需項目</t>
  </si>
  <si>
    <t xml:space="preserve">　宿舍電費                                                                                            </t>
  </si>
  <si>
    <t xml:space="preserve">　宿舍水費                                                                                            </t>
  </si>
  <si>
    <t xml:space="preserve">　宿舍修護費                                                                                          </t>
  </si>
  <si>
    <t xml:space="preserve">　計時與計件人員酬金                                                                                  </t>
  </si>
  <si>
    <t xml:space="preserve">　專技人員酬金                                                                                        </t>
  </si>
  <si>
    <t xml:space="preserve">　講課鐘點、稿費、出席審查及查詢費                                                                    </t>
  </si>
  <si>
    <t xml:space="preserve">　一般土地租金                                                                                        </t>
  </si>
  <si>
    <t xml:space="preserve">　宿舍折舊                                                                                            </t>
  </si>
  <si>
    <t xml:space="preserve">　關稅                                                                                                </t>
  </si>
  <si>
    <t xml:space="preserve">　貨物稅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</si>
</sst>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26" fillId="0" borderId="23" xfId="0" applyNumberFormat="1" applyFont="1" applyBorder="1" applyAlignment="1">
      <alignment vertical="top"/>
    </xf>
    <xf numFmtId="40" fontId="26" fillId="0" borderId="23" xfId="0" applyNumberFormat="1" applyFont="1" applyBorder="1" applyAlignment="1">
      <alignment vertical="top"/>
    </xf>
    <xf numFmtId="38" fontId="2" fillId="0" borderId="23" xfId="0" applyNumberFormat="1" applyFont="1" applyBorder="1" applyAlignment="1">
      <alignment vertical="top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vertical="top" wrapText="1"/>
    </xf>
    <xf numFmtId="38" fontId="26" fillId="0" borderId="25" xfId="0" applyNumberFormat="1" applyFont="1" applyBorder="1" applyAlignment="1">
      <alignment vertical="top"/>
    </xf>
    <xf numFmtId="40" fontId="26" fillId="0" borderId="25" xfId="0" applyNumberFormat="1" applyFont="1" applyBorder="1" applyAlignment="1">
      <alignment vertical="top"/>
    </xf>
    <xf numFmtId="49" fontId="2" fillId="0" borderId="26" xfId="0" applyNumberFormat="1" applyFont="1" applyBorder="1" applyAlignment="1">
      <alignment vertical="top" wrapText="1"/>
    </xf>
    <xf numFmtId="38" fontId="2" fillId="0" borderId="27" xfId="0" applyNumberFormat="1" applyFont="1" applyBorder="1" applyAlignment="1">
      <alignment vertical="top"/>
    </xf>
    <xf numFmtId="40" fontId="2" fillId="0" borderId="27" xfId="0" applyNumberFormat="1" applyFont="1" applyBorder="1" applyAlignment="1">
      <alignment vertical="top"/>
    </xf>
    <xf numFmtId="49" fontId="26" fillId="0" borderId="28" xfId="0" applyNumberFormat="1" applyFont="1" applyBorder="1" applyAlignment="1">
      <alignment vertical="top" wrapText="1"/>
    </xf>
    <xf numFmtId="49" fontId="2" fillId="0" borderId="29" xfId="0" applyNumberFormat="1" applyFont="1" applyBorder="1" applyAlignment="1">
      <alignment vertical="top" wrapText="1"/>
    </xf>
    <xf numFmtId="49" fontId="26" fillId="0" borderId="29" xfId="0" applyNumberFormat="1" applyFont="1" applyBorder="1" applyAlignment="1">
      <alignment vertical="top" wrapText="1"/>
    </xf>
    <xf numFmtId="49" fontId="2" fillId="0" borderId="30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75" zoomScaleNormal="75" zoomScalePageLayoutView="0" workbookViewId="0" topLeftCell="A1">
      <selection activeCell="A1" sqref="A1"/>
    </sheetView>
  </sheetViews>
  <sheetFormatPr defaultColWidth="14.125" defaultRowHeight="16.5"/>
  <cols>
    <col min="1" max="1" width="27.375" style="4" customWidth="1"/>
    <col min="2" max="6" width="14.125" style="4" customWidth="1"/>
    <col min="7" max="7" width="15.625" style="0" bestFit="1" customWidth="1"/>
    <col min="8" max="8" width="14.50390625" style="0" bestFit="1" customWidth="1"/>
    <col min="9" max="9" width="14.25390625" style="0" bestFit="1" customWidth="1"/>
  </cols>
  <sheetData>
    <row r="1" spans="1:6" ht="21">
      <c r="A1" s="5"/>
      <c r="B1" s="5"/>
      <c r="D1" s="5"/>
      <c r="E1" s="6" t="s">
        <v>10</v>
      </c>
      <c r="F1" s="5"/>
    </row>
    <row r="2" spans="1:6" ht="21">
      <c r="A2" s="5"/>
      <c r="B2" s="5"/>
      <c r="D2" s="5"/>
      <c r="E2" s="7" t="s">
        <v>1</v>
      </c>
      <c r="F2" s="5"/>
    </row>
    <row r="3" spans="1:10" ht="17.25" thickBot="1">
      <c r="A3" s="1"/>
      <c r="B3" s="8"/>
      <c r="D3" s="9"/>
      <c r="E3" s="2" t="s">
        <v>11</v>
      </c>
      <c r="F3" s="9"/>
      <c r="G3" s="9"/>
      <c r="H3" s="8"/>
      <c r="J3" s="3" t="s">
        <v>9</v>
      </c>
    </row>
    <row r="4" spans="1:10" ht="16.5" customHeight="1">
      <c r="A4" s="12" t="s">
        <v>0</v>
      </c>
      <c r="B4" s="13" t="s">
        <v>12</v>
      </c>
      <c r="C4" s="14"/>
      <c r="D4" s="15"/>
      <c r="E4" s="13" t="s">
        <v>8</v>
      </c>
      <c r="F4" s="14"/>
      <c r="G4" s="15"/>
      <c r="H4" s="10" t="s">
        <v>4</v>
      </c>
      <c r="I4" s="10"/>
      <c r="J4" s="11" t="s">
        <v>3</v>
      </c>
    </row>
    <row r="5" spans="1:10" ht="57.75" customHeight="1" thickBot="1">
      <c r="A5" s="16"/>
      <c r="B5" s="17" t="s">
        <v>13</v>
      </c>
      <c r="C5" s="17" t="s">
        <v>14</v>
      </c>
      <c r="D5" s="18" t="s">
        <v>5</v>
      </c>
      <c r="E5" s="19" t="s">
        <v>13</v>
      </c>
      <c r="F5" s="17" t="s">
        <v>14</v>
      </c>
      <c r="G5" s="18" t="s">
        <v>6</v>
      </c>
      <c r="H5" s="20" t="s">
        <v>7</v>
      </c>
      <c r="I5" s="21" t="s">
        <v>2</v>
      </c>
      <c r="J5" s="22"/>
    </row>
    <row r="6" spans="1:10" ht="16.5">
      <c r="A6" s="29" t="s">
        <v>15</v>
      </c>
      <c r="B6" s="30">
        <v>29100000</v>
      </c>
      <c r="C6" s="30">
        <v>112365000</v>
      </c>
      <c r="D6" s="30">
        <v>141465000</v>
      </c>
      <c r="E6" s="30">
        <v>9762404</v>
      </c>
      <c r="F6" s="30">
        <v>26988240</v>
      </c>
      <c r="G6" s="30">
        <v>36750644</v>
      </c>
      <c r="H6" s="30">
        <f>G6-D6</f>
        <v>-104714356</v>
      </c>
      <c r="I6" s="31">
        <f>IF(D6=0,"",ROUND(H6*100/D6,2))</f>
        <v>-74.02</v>
      </c>
      <c r="J6" s="35" t="s">
        <v>16</v>
      </c>
    </row>
    <row r="7" spans="1:10" ht="16.5">
      <c r="A7" s="28" t="s">
        <v>17</v>
      </c>
      <c r="B7" s="25">
        <v>28300000</v>
      </c>
      <c r="C7" s="25">
        <v>103049000</v>
      </c>
      <c r="D7" s="25">
        <v>131349000</v>
      </c>
      <c r="E7" s="25">
        <v>8683198</v>
      </c>
      <c r="F7" s="25">
        <v>20941455</v>
      </c>
      <c r="G7" s="25">
        <v>29624653</v>
      </c>
      <c r="H7" s="25">
        <f>G7-D7</f>
        <v>-101724347</v>
      </c>
      <c r="I7" s="26">
        <f>IF(D7=0,"",ROUND(H7*100/D7,2))</f>
        <v>-77.45</v>
      </c>
      <c r="J7" s="36" t="s">
        <v>16</v>
      </c>
    </row>
    <row r="8" spans="1:10" ht="16.5">
      <c r="A8" s="28" t="s">
        <v>18</v>
      </c>
      <c r="B8" s="25">
        <v>66000</v>
      </c>
      <c r="C8" s="25">
        <v>1353000</v>
      </c>
      <c r="D8" s="25">
        <v>1419000</v>
      </c>
      <c r="E8" s="25">
        <v>66000</v>
      </c>
      <c r="F8" s="25">
        <v>899925</v>
      </c>
      <c r="G8" s="25">
        <v>965925</v>
      </c>
      <c r="H8" s="25">
        <f>G8-D8</f>
        <v>-453075</v>
      </c>
      <c r="I8" s="26">
        <f>IF(D8=0,"",ROUND(H8*100/D8,2))</f>
        <v>-31.93</v>
      </c>
      <c r="J8" s="36" t="s">
        <v>16</v>
      </c>
    </row>
    <row r="9" spans="1:10" ht="16.5">
      <c r="A9" s="28" t="s">
        <v>19</v>
      </c>
      <c r="B9" s="25">
        <v>30000</v>
      </c>
      <c r="C9" s="25">
        <v>504000</v>
      </c>
      <c r="D9" s="25">
        <v>534000</v>
      </c>
      <c r="E9" s="25">
        <v>30000</v>
      </c>
      <c r="F9" s="25">
        <v>340984</v>
      </c>
      <c r="G9" s="25">
        <v>370984</v>
      </c>
      <c r="H9" s="25">
        <f>G9-D9</f>
        <v>-163016</v>
      </c>
      <c r="I9" s="26">
        <f>IF(D9=0,"",ROUND(H9*100/D9,2))</f>
        <v>-30.53</v>
      </c>
      <c r="J9" s="36" t="s">
        <v>16</v>
      </c>
    </row>
    <row r="10" spans="1:10" ht="16.5">
      <c r="A10" s="28" t="s">
        <v>20</v>
      </c>
      <c r="B10" s="25">
        <v>704000</v>
      </c>
      <c r="C10" s="25">
        <v>7459000</v>
      </c>
      <c r="D10" s="25">
        <v>8163000</v>
      </c>
      <c r="E10" s="25">
        <v>983206</v>
      </c>
      <c r="F10" s="25">
        <v>4805876</v>
      </c>
      <c r="G10" s="25">
        <v>5789082</v>
      </c>
      <c r="H10" s="25">
        <f>G10-D10</f>
        <v>-2373918</v>
      </c>
      <c r="I10" s="26">
        <f>IF(D10=0,"",ROUND(H10*100/D10,2))</f>
        <v>-29.08</v>
      </c>
      <c r="J10" s="36" t="s">
        <v>16</v>
      </c>
    </row>
    <row r="11" spans="1:10" ht="16.5">
      <c r="A11" s="27" t="s">
        <v>21</v>
      </c>
      <c r="B11" s="23">
        <v>490042000</v>
      </c>
      <c r="C11" s="23">
        <v>1061483000</v>
      </c>
      <c r="D11" s="23">
        <v>1551525000</v>
      </c>
      <c r="E11" s="23">
        <v>561015253</v>
      </c>
      <c r="F11" s="23">
        <v>1152919656</v>
      </c>
      <c r="G11" s="23">
        <v>1713934909</v>
      </c>
      <c r="H11" s="23">
        <f>G11-D11</f>
        <v>162409909</v>
      </c>
      <c r="I11" s="24">
        <f>IF(D11=0,"",ROUND(H11*100/D11,2))</f>
        <v>10.47</v>
      </c>
      <c r="J11" s="37" t="s">
        <v>16</v>
      </c>
    </row>
    <row r="12" spans="1:10" ht="16.5">
      <c r="A12" s="28" t="s">
        <v>22</v>
      </c>
      <c r="B12" s="25">
        <v>0</v>
      </c>
      <c r="C12" s="25">
        <v>35704000</v>
      </c>
      <c r="D12" s="25">
        <v>35704000</v>
      </c>
      <c r="E12" s="25">
        <v>0</v>
      </c>
      <c r="F12" s="25">
        <v>32441544</v>
      </c>
      <c r="G12" s="25">
        <v>32441544</v>
      </c>
      <c r="H12" s="25">
        <f>G12-D12</f>
        <v>-3262456</v>
      </c>
      <c r="I12" s="26">
        <f>IF(D12=0,"",ROUND(H12*100/D12,2))</f>
        <v>-9.14</v>
      </c>
      <c r="J12" s="36" t="s">
        <v>16</v>
      </c>
    </row>
    <row r="13" spans="1:10" ht="16.5">
      <c r="A13" s="28" t="s">
        <v>23</v>
      </c>
      <c r="B13" s="25">
        <v>0</v>
      </c>
      <c r="C13" s="25">
        <v>5675000</v>
      </c>
      <c r="D13" s="25">
        <v>5675000</v>
      </c>
      <c r="E13" s="25">
        <v>0</v>
      </c>
      <c r="F13" s="25">
        <v>5407353</v>
      </c>
      <c r="G13" s="25">
        <v>5407353</v>
      </c>
      <c r="H13" s="25">
        <f>G13-D13</f>
        <v>-267647</v>
      </c>
      <c r="I13" s="26">
        <f>IF(D13=0,"",ROUND(H13*100/D13,2))</f>
        <v>-4.72</v>
      </c>
      <c r="J13" s="36" t="s">
        <v>16</v>
      </c>
    </row>
    <row r="14" spans="1:10" ht="16.5">
      <c r="A14" s="28" t="s">
        <v>24</v>
      </c>
      <c r="B14" s="25">
        <v>0</v>
      </c>
      <c r="C14" s="25">
        <v>15800000</v>
      </c>
      <c r="D14" s="25">
        <v>15800000</v>
      </c>
      <c r="E14" s="25">
        <v>1800</v>
      </c>
      <c r="F14" s="25">
        <v>22732138</v>
      </c>
      <c r="G14" s="25">
        <v>22733938</v>
      </c>
      <c r="H14" s="25">
        <f>G14-D14</f>
        <v>6933938</v>
      </c>
      <c r="I14" s="26">
        <f>IF(D14=0,"",ROUND(H14*100/D14,2))</f>
        <v>43.89</v>
      </c>
      <c r="J14" s="36" t="s">
        <v>16</v>
      </c>
    </row>
    <row r="15" spans="1:10" ht="16.5">
      <c r="A15" s="28" t="s">
        <v>25</v>
      </c>
      <c r="B15" s="25">
        <v>437565000</v>
      </c>
      <c r="C15" s="25">
        <v>824671000</v>
      </c>
      <c r="D15" s="25">
        <v>1262236000</v>
      </c>
      <c r="E15" s="25">
        <v>508753048</v>
      </c>
      <c r="F15" s="25">
        <v>901034546</v>
      </c>
      <c r="G15" s="25">
        <v>1409787594</v>
      </c>
      <c r="H15" s="25">
        <f>G15-D15</f>
        <v>147551594</v>
      </c>
      <c r="I15" s="26">
        <f>IF(D15=0,"",ROUND(H15*100/D15,2))</f>
        <v>11.69</v>
      </c>
      <c r="J15" s="36" t="s">
        <v>16</v>
      </c>
    </row>
    <row r="16" spans="1:10" ht="16.5">
      <c r="A16" s="28" t="s">
        <v>26</v>
      </c>
      <c r="B16" s="25">
        <v>0</v>
      </c>
      <c r="C16" s="25">
        <v>250000</v>
      </c>
      <c r="D16" s="25">
        <v>250000</v>
      </c>
      <c r="E16" s="25">
        <v>402000</v>
      </c>
      <c r="F16" s="25">
        <v>0</v>
      </c>
      <c r="G16" s="25">
        <v>402000</v>
      </c>
      <c r="H16" s="25">
        <f>G16-D16</f>
        <v>152000</v>
      </c>
      <c r="I16" s="26">
        <f>IF(D16=0,"",ROUND(H16*100/D16,2))</f>
        <v>60.8</v>
      </c>
      <c r="J16" s="36" t="s">
        <v>16</v>
      </c>
    </row>
    <row r="17" spans="1:10" ht="33">
      <c r="A17" s="28" t="s">
        <v>27</v>
      </c>
      <c r="B17" s="25">
        <v>47573000</v>
      </c>
      <c r="C17" s="25">
        <v>158257000</v>
      </c>
      <c r="D17" s="25">
        <v>205830000</v>
      </c>
      <c r="E17" s="25">
        <v>47105184</v>
      </c>
      <c r="F17" s="25">
        <v>170086603</v>
      </c>
      <c r="G17" s="25">
        <v>217191787</v>
      </c>
      <c r="H17" s="25">
        <f>G17-D17</f>
        <v>11361787</v>
      </c>
      <c r="I17" s="26">
        <f>IF(D17=0,"",ROUND(H17*100/D17,2))</f>
        <v>5.52</v>
      </c>
      <c r="J17" s="36" t="s">
        <v>16</v>
      </c>
    </row>
    <row r="18" spans="1:10" ht="16.5">
      <c r="A18" s="28" t="s">
        <v>28</v>
      </c>
      <c r="B18" s="25">
        <v>0</v>
      </c>
      <c r="C18" s="25">
        <v>0</v>
      </c>
      <c r="D18" s="25">
        <v>0</v>
      </c>
      <c r="E18" s="25">
        <v>0</v>
      </c>
      <c r="F18" s="25">
        <v>84075</v>
      </c>
      <c r="G18" s="25">
        <v>84075</v>
      </c>
      <c r="H18" s="25">
        <f>G18-D18</f>
        <v>84075</v>
      </c>
      <c r="I18" s="26">
        <f>IF(D18=0,"",ROUND(H18*100/D18,2))</f>
      </c>
      <c r="J18" s="36" t="s">
        <v>16</v>
      </c>
    </row>
    <row r="19" spans="1:10" ht="16.5">
      <c r="A19" s="28" t="s">
        <v>29</v>
      </c>
      <c r="B19" s="25">
        <v>4704000</v>
      </c>
      <c r="C19" s="25">
        <v>20856000</v>
      </c>
      <c r="D19" s="25">
        <v>25560000</v>
      </c>
      <c r="E19" s="25">
        <v>4689294</v>
      </c>
      <c r="F19" s="25">
        <v>20852664</v>
      </c>
      <c r="G19" s="25">
        <v>25541958</v>
      </c>
      <c r="H19" s="25">
        <f>G19-D19</f>
        <v>-18042</v>
      </c>
      <c r="I19" s="26">
        <f>IF(D19=0,"",ROUND(H19*100/D19,2))</f>
        <v>-0.07</v>
      </c>
      <c r="J19" s="36" t="s">
        <v>16</v>
      </c>
    </row>
    <row r="20" spans="1:10" ht="16.5">
      <c r="A20" s="28" t="s">
        <v>30</v>
      </c>
      <c r="B20" s="25">
        <v>150000</v>
      </c>
      <c r="C20" s="25">
        <v>150000</v>
      </c>
      <c r="D20" s="25">
        <v>300000</v>
      </c>
      <c r="E20" s="25">
        <v>48169</v>
      </c>
      <c r="F20" s="25">
        <v>151442</v>
      </c>
      <c r="G20" s="25">
        <v>199611</v>
      </c>
      <c r="H20" s="25">
        <f>G20-D20</f>
        <v>-100389</v>
      </c>
      <c r="I20" s="26">
        <f>IF(D20=0,"",ROUND(H20*100/D20,2))</f>
        <v>-33.46</v>
      </c>
      <c r="J20" s="36" t="s">
        <v>16</v>
      </c>
    </row>
    <row r="21" spans="1:10" ht="17.25" thickBot="1">
      <c r="A21" s="32" t="s">
        <v>31</v>
      </c>
      <c r="B21" s="33">
        <v>50000</v>
      </c>
      <c r="C21" s="33">
        <v>120000</v>
      </c>
      <c r="D21" s="33">
        <v>170000</v>
      </c>
      <c r="E21" s="33">
        <v>15758</v>
      </c>
      <c r="F21" s="33">
        <v>129291</v>
      </c>
      <c r="G21" s="33">
        <v>145049</v>
      </c>
      <c r="H21" s="33">
        <f>G21-D21</f>
        <v>-24951</v>
      </c>
      <c r="I21" s="34">
        <f>IF(D21=0,"",ROUND(H21*100/D21,2))</f>
        <v>-14.68</v>
      </c>
      <c r="J21" s="38" t="s">
        <v>16</v>
      </c>
    </row>
  </sheetData>
  <sheetProtection/>
  <mergeCells count="5">
    <mergeCell ref="H4:I4"/>
    <mergeCell ref="J4:J5"/>
    <mergeCell ref="A4:A5"/>
    <mergeCell ref="B4:D4"/>
    <mergeCell ref="E4:G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2007-01-24T15:03:20Z</dcterms:created>
  <dcterms:modified xsi:type="dcterms:W3CDTF">2023-08-14T06:20:43Z</dcterms:modified>
  <cp:category/>
  <cp:version/>
  <cp:contentType/>
  <cp:contentStatus/>
</cp:coreProperties>
</file>