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<sst xmlns="http://schemas.openxmlformats.org/spreadsheetml/2006/main" count="65" uniqueCount="62">
  <si>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</si>
  <si>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</si>
  <si>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</si>
  <si>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</si>
  <si>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</si>
  <si>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</si>
  <si>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</si>
  <si>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</si>
  <si>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國立清華大學校務基金</t>
  </si>
  <si>
    <t>中華民國111年度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</si>
  <si>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</si>
  <si>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</si>
  <si>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</si>
  <si>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</si>
  <si>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</si>
  <si>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</si>
  <si>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</si>
  <si>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</si>
  <si>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</si>
  <si>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</si>
  <si>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</si>
  <si>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</si>
  <si>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</si>
  <si>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</si>
  <si>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</si>
  <si>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印刷裝訂及公告費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</si>
  <si>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</si>
  <si>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</si>
  <si>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</si>
  <si>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</si>
  <si>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公關慰勞費                                                                                          </t>
  </si>
  <si>
    <t xml:space="preserve">　行銷推廣費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</si>
  <si>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</si>
  <si>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</si>
  <si>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</si>
  <si>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</si>
  <si>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</si>
  <si>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</si>
  <si>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</si>
  <si>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</si>
  <si>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</si>
  <si>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　利息        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</si>
  <si>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</si>
  <si>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</si>
  <si>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</si>
  <si>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</si>
  <si>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</si>
  <si>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</si>
  <si>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</si>
  <si>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</si>
  <si>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</si>
  <si>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</si>
  <si>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</si>
  <si>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</si>
  <si>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分擔            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</si>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</sst>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38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38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2157939000</v>
      </c>
      <c r="C6" s="25">
        <v>487665000</v>
      </c>
      <c r="D6" s="25">
        <v>2645604000</v>
      </c>
      <c r="E6" s="25">
        <v>2201635922</v>
      </c>
      <c r="F6" s="25">
        <v>343542483</v>
      </c>
      <c r="G6" s="25">
        <v>2545178405</v>
      </c>
      <c r="H6" s="25">
        <f>G6-D6</f>
        <v>-100425595</v>
      </c>
      <c r="I6" s="28">
        <f>IF(D6=0,"",ROUND(H6*100/D6,2))</f>
        <v>-3.8</v>
      </c>
    </row>
    <row r="7" spans="1:9" ht="16.5">
      <c r="A7" s="23" t="s">
        <v>14</v>
      </c>
      <c r="B7" s="22">
        <v>1527844000</v>
      </c>
      <c r="C7" s="22">
        <v>154090000</v>
      </c>
      <c r="D7" s="22">
        <v>1681934000</v>
      </c>
      <c r="E7" s="22">
        <v>1581679749</v>
      </c>
      <c r="F7" s="22">
        <v>18351245</v>
      </c>
      <c r="G7" s="22">
        <v>1600030994</v>
      </c>
      <c r="H7" s="22">
        <f>G7-D7</f>
        <v>-81903006</v>
      </c>
      <c r="I7" s="29">
        <f>IF(D7=0,"",ROUND(H7*100/D7,2))</f>
        <v>-4.87</v>
      </c>
    </row>
    <row r="8" spans="1:9" ht="16.5">
      <c r="A8" s="23" t="s">
        <v>15</v>
      </c>
      <c r="B8" s="22">
        <v>105038000</v>
      </c>
      <c r="C8" s="22">
        <v>328288000</v>
      </c>
      <c r="D8" s="22">
        <v>433326000</v>
      </c>
      <c r="E8" s="22">
        <v>110881206</v>
      </c>
      <c r="F8" s="22">
        <v>315581514</v>
      </c>
      <c r="G8" s="22">
        <v>426462720</v>
      </c>
      <c r="H8" s="22">
        <f>G8-D8</f>
        <v>-6863280</v>
      </c>
      <c r="I8" s="29">
        <f>IF(D8=0,"",ROUND(H8*100/D8,2))</f>
        <v>-1.58</v>
      </c>
    </row>
    <row r="9" spans="1:9" ht="16.5">
      <c r="A9" s="23" t="s">
        <v>16</v>
      </c>
      <c r="B9" s="22">
        <v>15552000</v>
      </c>
      <c r="C9" s="22">
        <v>1402000</v>
      </c>
      <c r="D9" s="22">
        <v>16954000</v>
      </c>
      <c r="E9" s="22">
        <v>12557442</v>
      </c>
      <c r="F9" s="22">
        <v>451235</v>
      </c>
      <c r="G9" s="22">
        <v>13008677</v>
      </c>
      <c r="H9" s="22">
        <f>G9-D9</f>
        <v>-3945323</v>
      </c>
      <c r="I9" s="29">
        <f>IF(D9=0,"",ROUND(H9*100/D9,2))</f>
        <v>-23.27</v>
      </c>
    </row>
    <row r="10" spans="1:9" ht="16.5">
      <c r="A10" s="23" t="s">
        <v>17</v>
      </c>
      <c r="B10" s="22">
        <v>223437000</v>
      </c>
      <c r="C10" s="22">
        <v>0</v>
      </c>
      <c r="D10" s="22">
        <v>223437000</v>
      </c>
      <c r="E10" s="22">
        <v>207331713</v>
      </c>
      <c r="F10" s="22">
        <v>0</v>
      </c>
      <c r="G10" s="22">
        <v>207331713</v>
      </c>
      <c r="H10" s="22">
        <f>G10-D10</f>
        <v>-16105287</v>
      </c>
      <c r="I10" s="29">
        <f>IF(D10=0,"",ROUND(H10*100/D10,2))</f>
        <v>-7.21</v>
      </c>
    </row>
    <row r="11" spans="1:9" ht="16.5">
      <c r="A11" s="23" t="s">
        <v>18</v>
      </c>
      <c r="B11" s="22">
        <v>128174000</v>
      </c>
      <c r="C11" s="22">
        <v>0</v>
      </c>
      <c r="D11" s="22">
        <v>128174000</v>
      </c>
      <c r="E11" s="22">
        <v>135562577</v>
      </c>
      <c r="F11" s="22">
        <v>0</v>
      </c>
      <c r="G11" s="22">
        <v>135562577</v>
      </c>
      <c r="H11" s="22">
        <f>G11-D11</f>
        <v>7388577</v>
      </c>
      <c r="I11" s="29">
        <f>IF(D11=0,"",ROUND(H11*100/D11,2))</f>
        <v>5.76</v>
      </c>
    </row>
    <row r="12" spans="1:9" ht="16.5">
      <c r="A12" s="23" t="s">
        <v>19</v>
      </c>
      <c r="B12" s="22">
        <v>157865000</v>
      </c>
      <c r="C12" s="22">
        <v>3885000</v>
      </c>
      <c r="D12" s="22">
        <v>161750000</v>
      </c>
      <c r="E12" s="22">
        <v>153622602</v>
      </c>
      <c r="F12" s="22">
        <v>9158489</v>
      </c>
      <c r="G12" s="22">
        <v>162781091</v>
      </c>
      <c r="H12" s="22">
        <f>G12-D12</f>
        <v>1031091</v>
      </c>
      <c r="I12" s="29">
        <f>IF(D12=0,"",ROUND(H12*100/D12,2))</f>
        <v>0.64</v>
      </c>
    </row>
    <row r="13" spans="1:9" ht="16.5">
      <c r="A13" s="23" t="s">
        <v>20</v>
      </c>
      <c r="B13" s="22">
        <v>29000</v>
      </c>
      <c r="C13" s="22">
        <v>0</v>
      </c>
      <c r="D13" s="22">
        <v>29000</v>
      </c>
      <c r="E13" s="22">
        <v>633</v>
      </c>
      <c r="F13" s="22">
        <v>0</v>
      </c>
      <c r="G13" s="22">
        <v>633</v>
      </c>
      <c r="H13" s="22">
        <f>G13-D13</f>
        <v>-28367</v>
      </c>
      <c r="I13" s="29">
        <f>IF(D13=0,"",ROUND(H13*100/D13,2))</f>
        <v>-97.82</v>
      </c>
    </row>
    <row r="14" spans="1:9" ht="16.5">
      <c r="A14" s="23" t="s">
        <v>21</v>
      </c>
      <c r="B14" s="22">
        <v>836676000</v>
      </c>
      <c r="C14" s="22">
        <v>1799731000</v>
      </c>
      <c r="D14" s="22">
        <v>2636407000</v>
      </c>
      <c r="E14" s="22">
        <v>846387909</v>
      </c>
      <c r="F14" s="22">
        <v>1793959836</v>
      </c>
      <c r="G14" s="22">
        <v>2640347745</v>
      </c>
      <c r="H14" s="22">
        <f>G14-D14</f>
        <v>3940745</v>
      </c>
      <c r="I14" s="29">
        <f>IF(D14=0,"",ROUND(H14*100/D14,2))</f>
        <v>0.15</v>
      </c>
    </row>
    <row r="15" spans="1:9" ht="16.5">
      <c r="A15" s="23" t="s">
        <v>22</v>
      </c>
      <c r="B15" s="22">
        <v>104005000</v>
      </c>
      <c r="C15" s="22">
        <v>94348000</v>
      </c>
      <c r="D15" s="22">
        <v>198353000</v>
      </c>
      <c r="E15" s="22">
        <v>98075052</v>
      </c>
      <c r="F15" s="22">
        <v>88506975</v>
      </c>
      <c r="G15" s="22">
        <v>186582027</v>
      </c>
      <c r="H15" s="22">
        <f>G15-D15</f>
        <v>-11770973</v>
      </c>
      <c r="I15" s="29">
        <f>IF(D15=0,"",ROUND(H15*100/D15,2))</f>
        <v>-5.93</v>
      </c>
    </row>
    <row r="16" spans="1:9" ht="16.5">
      <c r="A16" s="23" t="s">
        <v>23</v>
      </c>
      <c r="B16" s="22">
        <v>2132000</v>
      </c>
      <c r="C16" s="22">
        <v>18198000</v>
      </c>
      <c r="D16" s="22">
        <v>20330000</v>
      </c>
      <c r="E16" s="22">
        <v>1070486</v>
      </c>
      <c r="F16" s="22">
        <v>14243985</v>
      </c>
      <c r="G16" s="22">
        <v>15314471</v>
      </c>
      <c r="H16" s="22">
        <f>G16-D16</f>
        <v>-5015529</v>
      </c>
      <c r="I16" s="29">
        <f>IF(D16=0,"",ROUND(H16*100/D16,2))</f>
        <v>-24.67</v>
      </c>
    </row>
    <row r="17" spans="1:9" ht="16.5">
      <c r="A17" s="23" t="s">
        <v>24</v>
      </c>
      <c r="B17" s="22">
        <v>41609000</v>
      </c>
      <c r="C17" s="22">
        <v>153471000</v>
      </c>
      <c r="D17" s="22">
        <v>195080000</v>
      </c>
      <c r="E17" s="22">
        <v>16537470</v>
      </c>
      <c r="F17" s="22">
        <v>47943328</v>
      </c>
      <c r="G17" s="22">
        <v>64480798</v>
      </c>
      <c r="H17" s="22">
        <f>G17-D17</f>
        <v>-130599202</v>
      </c>
      <c r="I17" s="29">
        <f>IF(D17=0,"",ROUND(H17*100/D17,2))</f>
        <v>-66.95</v>
      </c>
    </row>
    <row r="18" spans="1:9" ht="16.5">
      <c r="A18" s="23" t="s">
        <v>25</v>
      </c>
      <c r="B18" s="22">
        <v>19289000</v>
      </c>
      <c r="C18" s="22">
        <v>35272000</v>
      </c>
      <c r="D18" s="22">
        <v>54561000</v>
      </c>
      <c r="E18" s="22">
        <v>15858216</v>
      </c>
      <c r="F18" s="22">
        <v>41868716</v>
      </c>
      <c r="G18" s="22">
        <v>57726932</v>
      </c>
      <c r="H18" s="22">
        <f>G18-D18</f>
        <v>3165932</v>
      </c>
      <c r="I18" s="29">
        <f>IF(D18=0,"",ROUND(H18*100/D18,2))</f>
        <v>5.8</v>
      </c>
    </row>
    <row r="19" spans="1:9" ht="16.5">
      <c r="A19" s="23" t="s">
        <v>26</v>
      </c>
      <c r="B19" s="22">
        <v>65864000</v>
      </c>
      <c r="C19" s="22">
        <v>129210000</v>
      </c>
      <c r="D19" s="22">
        <v>195074000</v>
      </c>
      <c r="E19" s="22">
        <v>56670222</v>
      </c>
      <c r="F19" s="22">
        <v>151605774</v>
      </c>
      <c r="G19" s="22">
        <v>208275996</v>
      </c>
      <c r="H19" s="22">
        <f>G19-D19</f>
        <v>13201996</v>
      </c>
      <c r="I19" s="29">
        <f>IF(D19=0,"",ROUND(H19*100/D19,2))</f>
        <v>6.77</v>
      </c>
    </row>
    <row r="20" spans="1:9" ht="16.5">
      <c r="A20" s="23" t="s">
        <v>27</v>
      </c>
      <c r="B20" s="22">
        <v>1650000</v>
      </c>
      <c r="C20" s="22">
        <v>4880000</v>
      </c>
      <c r="D20" s="22">
        <v>6530000</v>
      </c>
      <c r="E20" s="22">
        <v>975420</v>
      </c>
      <c r="F20" s="22">
        <v>4865445</v>
      </c>
      <c r="G20" s="22">
        <v>5840865</v>
      </c>
      <c r="H20" s="22">
        <f>G20-D20</f>
        <v>-689135</v>
      </c>
      <c r="I20" s="29">
        <f>IF(D20=0,"",ROUND(H20*100/D20,2))</f>
        <v>-10.55</v>
      </c>
    </row>
    <row r="21" spans="1:9" ht="16.5">
      <c r="A21" s="23" t="s">
        <v>28</v>
      </c>
      <c r="B21" s="22">
        <v>485119000</v>
      </c>
      <c r="C21" s="22">
        <v>1029130000</v>
      </c>
      <c r="D21" s="22">
        <v>1514249000</v>
      </c>
      <c r="E21" s="22">
        <v>572145710</v>
      </c>
      <c r="F21" s="22">
        <v>1065253359</v>
      </c>
      <c r="G21" s="22">
        <v>1637399069</v>
      </c>
      <c r="H21" s="22">
        <f>G21-D21</f>
        <v>123150069</v>
      </c>
      <c r="I21" s="29">
        <f>IF(D21=0,"",ROUND(H21*100/D21,2))</f>
        <v>8.13</v>
      </c>
    </row>
    <row r="22" spans="1:9" ht="16.5">
      <c r="A22" s="23" t="s">
        <v>29</v>
      </c>
      <c r="B22" s="22">
        <v>116208000</v>
      </c>
      <c r="C22" s="22">
        <v>325906000</v>
      </c>
      <c r="D22" s="22">
        <v>442114000</v>
      </c>
      <c r="E22" s="22">
        <v>83976127</v>
      </c>
      <c r="F22" s="22">
        <v>373625469</v>
      </c>
      <c r="G22" s="22">
        <v>457601596</v>
      </c>
      <c r="H22" s="22">
        <f>G22-D22</f>
        <v>15487596</v>
      </c>
      <c r="I22" s="29">
        <f>IF(D22=0,"",ROUND(H22*100/D22,2))</f>
        <v>3.5</v>
      </c>
    </row>
    <row r="23" spans="1:9" ht="16.5">
      <c r="A23" s="23" t="s">
        <v>30</v>
      </c>
      <c r="B23" s="22">
        <v>96000</v>
      </c>
      <c r="C23" s="22">
        <v>1857000</v>
      </c>
      <c r="D23" s="22">
        <v>1953000</v>
      </c>
      <c r="E23" s="22">
        <v>96000</v>
      </c>
      <c r="F23" s="22">
        <v>1240909</v>
      </c>
      <c r="G23" s="22">
        <v>1336909</v>
      </c>
      <c r="H23" s="22">
        <f>G23-D23</f>
        <v>-616091</v>
      </c>
      <c r="I23" s="29">
        <f>IF(D23=0,"",ROUND(H23*100/D23,2))</f>
        <v>-31.55</v>
      </c>
    </row>
    <row r="24" spans="1:9" ht="16.5">
      <c r="A24" s="23" t="s">
        <v>31</v>
      </c>
      <c r="B24" s="22">
        <v>704000</v>
      </c>
      <c r="C24" s="22">
        <v>7459000</v>
      </c>
      <c r="D24" s="22">
        <v>8163000</v>
      </c>
      <c r="E24" s="22">
        <v>983206</v>
      </c>
      <c r="F24" s="22">
        <v>4805876</v>
      </c>
      <c r="G24" s="22">
        <v>5789082</v>
      </c>
      <c r="H24" s="22">
        <f>G24-D24</f>
        <v>-2373918</v>
      </c>
      <c r="I24" s="29">
        <f>IF(D24=0,"",ROUND(H24*100/D24,2))</f>
        <v>-29.08</v>
      </c>
    </row>
    <row r="25" spans="1:9" ht="16.5">
      <c r="A25" s="23" t="s">
        <v>32</v>
      </c>
      <c r="B25" s="22">
        <v>260641000</v>
      </c>
      <c r="C25" s="22">
        <v>554668000</v>
      </c>
      <c r="D25" s="22">
        <v>815309000</v>
      </c>
      <c r="E25" s="22">
        <v>271326531</v>
      </c>
      <c r="F25" s="22">
        <v>526235346</v>
      </c>
      <c r="G25" s="22">
        <v>797561877</v>
      </c>
      <c r="H25" s="22">
        <f>G25-D25</f>
        <v>-17747123</v>
      </c>
      <c r="I25" s="29">
        <f>IF(D25=0,"",ROUND(H25*100/D25,2))</f>
        <v>-2.18</v>
      </c>
    </row>
    <row r="26" spans="1:9" ht="16.5">
      <c r="A26" s="23" t="s">
        <v>33</v>
      </c>
      <c r="B26" s="22">
        <v>8327000</v>
      </c>
      <c r="C26" s="22">
        <v>8720000</v>
      </c>
      <c r="D26" s="22">
        <v>17047000</v>
      </c>
      <c r="E26" s="22">
        <v>1081250</v>
      </c>
      <c r="F26" s="22">
        <v>6226788</v>
      </c>
      <c r="G26" s="22">
        <v>7308038</v>
      </c>
      <c r="H26" s="22">
        <f>G26-D26</f>
        <v>-9738962</v>
      </c>
      <c r="I26" s="29">
        <f>IF(D26=0,"",ROUND(H26*100/D26,2))</f>
        <v>-57.13</v>
      </c>
    </row>
    <row r="27" spans="1:9" ht="16.5">
      <c r="A27" s="23" t="s">
        <v>34</v>
      </c>
      <c r="B27" s="22">
        <v>252314000</v>
      </c>
      <c r="C27" s="22">
        <v>545948000</v>
      </c>
      <c r="D27" s="22">
        <v>798262000</v>
      </c>
      <c r="E27" s="22">
        <v>270245281</v>
      </c>
      <c r="F27" s="22">
        <v>520008558</v>
      </c>
      <c r="G27" s="22">
        <v>790253839</v>
      </c>
      <c r="H27" s="22">
        <f>G27-D27</f>
        <v>-8008161</v>
      </c>
      <c r="I27" s="29">
        <f>IF(D27=0,"",ROUND(H27*100/D27,2))</f>
        <v>-1</v>
      </c>
    </row>
    <row r="28" spans="1:9" ht="16.5">
      <c r="A28" s="23" t="s">
        <v>35</v>
      </c>
      <c r="B28" s="22">
        <v>40095000</v>
      </c>
      <c r="C28" s="22">
        <v>78783000</v>
      </c>
      <c r="D28" s="22">
        <v>118878000</v>
      </c>
      <c r="E28" s="22">
        <v>31182728</v>
      </c>
      <c r="F28" s="22">
        <v>73960070</v>
      </c>
      <c r="G28" s="22">
        <v>105142798</v>
      </c>
      <c r="H28" s="22">
        <f>G28-D28</f>
        <v>-13735202</v>
      </c>
      <c r="I28" s="29">
        <f>IF(D28=0,"",ROUND(H28*100/D28,2))</f>
        <v>-11.55</v>
      </c>
    </row>
    <row r="29" spans="1:9" ht="16.5">
      <c r="A29" s="23" t="s">
        <v>36</v>
      </c>
      <c r="B29" s="22">
        <v>3866000</v>
      </c>
      <c r="C29" s="22">
        <v>13773000</v>
      </c>
      <c r="D29" s="22">
        <v>17639000</v>
      </c>
      <c r="E29" s="22">
        <v>1809983</v>
      </c>
      <c r="F29" s="22">
        <v>15362382</v>
      </c>
      <c r="G29" s="22">
        <v>17172365</v>
      </c>
      <c r="H29" s="22">
        <f>G29-D29</f>
        <v>-466635</v>
      </c>
      <c r="I29" s="29">
        <f>IF(D29=0,"",ROUND(H29*100/D29,2))</f>
        <v>-2.65</v>
      </c>
    </row>
    <row r="30" spans="1:9" ht="16.5">
      <c r="A30" s="23" t="s">
        <v>37</v>
      </c>
      <c r="B30" s="22">
        <v>10408000</v>
      </c>
      <c r="C30" s="22">
        <v>32280000</v>
      </c>
      <c r="D30" s="22">
        <v>42688000</v>
      </c>
      <c r="E30" s="22">
        <v>2105472</v>
      </c>
      <c r="F30" s="22">
        <v>32296411</v>
      </c>
      <c r="G30" s="22">
        <v>34401883</v>
      </c>
      <c r="H30" s="22">
        <f>G30-D30</f>
        <v>-8286117</v>
      </c>
      <c r="I30" s="29">
        <f>IF(D30=0,"",ROUND(H30*100/D30,2))</f>
        <v>-19.41</v>
      </c>
    </row>
    <row r="31" spans="1:9" ht="16.5">
      <c r="A31" s="23" t="s">
        <v>38</v>
      </c>
      <c r="B31" s="22">
        <v>8831000</v>
      </c>
      <c r="C31" s="22">
        <v>9563000</v>
      </c>
      <c r="D31" s="22">
        <v>18394000</v>
      </c>
      <c r="E31" s="22">
        <v>4863463</v>
      </c>
      <c r="F31" s="22">
        <v>10413575</v>
      </c>
      <c r="G31" s="22">
        <v>15277038</v>
      </c>
      <c r="H31" s="22">
        <f>G31-D31</f>
        <v>-3116962</v>
      </c>
      <c r="I31" s="29">
        <f>IF(D31=0,"",ROUND(H31*100/D31,2))</f>
        <v>-16.95</v>
      </c>
    </row>
    <row r="32" spans="1:9" ht="16.5">
      <c r="A32" s="23" t="s">
        <v>39</v>
      </c>
      <c r="B32" s="22">
        <v>14746000</v>
      </c>
      <c r="C32" s="22">
        <v>14795000</v>
      </c>
      <c r="D32" s="22">
        <v>29541000</v>
      </c>
      <c r="E32" s="22">
        <v>19407702</v>
      </c>
      <c r="F32" s="22">
        <v>7775212</v>
      </c>
      <c r="G32" s="22">
        <v>27182914</v>
      </c>
      <c r="H32" s="22">
        <f>G32-D32</f>
        <v>-2358086</v>
      </c>
      <c r="I32" s="29">
        <f>IF(D32=0,"",ROUND(H32*100/D32,2))</f>
        <v>-7.98</v>
      </c>
    </row>
    <row r="33" spans="1:9" ht="16.5">
      <c r="A33" s="23" t="s">
        <v>40</v>
      </c>
      <c r="B33" s="22">
        <v>2244000</v>
      </c>
      <c r="C33" s="22">
        <v>2485000</v>
      </c>
      <c r="D33" s="22">
        <v>4729000</v>
      </c>
      <c r="E33" s="22">
        <v>2996108</v>
      </c>
      <c r="F33" s="22">
        <v>2647493</v>
      </c>
      <c r="G33" s="22">
        <v>5643601</v>
      </c>
      <c r="H33" s="22">
        <f>G33-D33</f>
        <v>914601</v>
      </c>
      <c r="I33" s="29">
        <f>IF(D33=0,"",ROUND(H33*100/D33,2))</f>
        <v>19.34</v>
      </c>
    </row>
    <row r="34" spans="1:9" ht="16.5">
      <c r="A34" s="23" t="s">
        <v>41</v>
      </c>
      <c r="B34" s="22">
        <v>0</v>
      </c>
      <c r="C34" s="22">
        <v>5887000</v>
      </c>
      <c r="D34" s="22">
        <v>5887000</v>
      </c>
      <c r="E34" s="22">
        <v>0</v>
      </c>
      <c r="F34" s="22">
        <v>5464997</v>
      </c>
      <c r="G34" s="22">
        <v>5464997</v>
      </c>
      <c r="H34" s="22">
        <f>G34-D34</f>
        <v>-422003</v>
      </c>
      <c r="I34" s="29">
        <f>IF(D34=0,"",ROUND(H34*100/D34,2))</f>
        <v>-7.17</v>
      </c>
    </row>
    <row r="35" spans="1:9" ht="16.5">
      <c r="A35" s="23" t="s">
        <v>42</v>
      </c>
      <c r="B35" s="22">
        <v>464312000</v>
      </c>
      <c r="C35" s="22">
        <v>525460000</v>
      </c>
      <c r="D35" s="22">
        <v>989772000</v>
      </c>
      <c r="E35" s="22">
        <v>472039494</v>
      </c>
      <c r="F35" s="22">
        <v>532340129</v>
      </c>
      <c r="G35" s="22">
        <v>1004379623</v>
      </c>
      <c r="H35" s="22">
        <f>G35-D35</f>
        <v>14607623</v>
      </c>
      <c r="I35" s="29">
        <f>IF(D35=0,"",ROUND(H35*100/D35,2))</f>
        <v>1.48</v>
      </c>
    </row>
    <row r="36" spans="1:9" ht="33">
      <c r="A36" s="23" t="s">
        <v>43</v>
      </c>
      <c r="B36" s="22">
        <v>337599000</v>
      </c>
      <c r="C36" s="22">
        <v>470339000</v>
      </c>
      <c r="D36" s="22">
        <v>807938000</v>
      </c>
      <c r="E36" s="22">
        <v>336264439</v>
      </c>
      <c r="F36" s="22">
        <v>485792884</v>
      </c>
      <c r="G36" s="22">
        <v>822057323</v>
      </c>
      <c r="H36" s="22">
        <f>G36-D36</f>
        <v>14119323</v>
      </c>
      <c r="I36" s="29">
        <f>IF(D36=0,"",ROUND(H36*100/D36,2))</f>
        <v>1.75</v>
      </c>
    </row>
    <row r="37" spans="1:9" ht="16.5">
      <c r="A37" s="23" t="s">
        <v>44</v>
      </c>
      <c r="B37" s="22">
        <v>53457000</v>
      </c>
      <c r="C37" s="22">
        <v>0</v>
      </c>
      <c r="D37" s="22">
        <v>53457000</v>
      </c>
      <c r="E37" s="22">
        <v>53433498</v>
      </c>
      <c r="F37" s="22">
        <v>0</v>
      </c>
      <c r="G37" s="22">
        <v>53433498</v>
      </c>
      <c r="H37" s="22">
        <f>G37-D37</f>
        <v>-23502</v>
      </c>
      <c r="I37" s="29">
        <f>IF(D37=0,"",ROUND(H37*100/D37,2))</f>
        <v>-0.04</v>
      </c>
    </row>
    <row r="38" spans="1:9" ht="16.5">
      <c r="A38" s="23" t="s">
        <v>45</v>
      </c>
      <c r="B38" s="22">
        <v>73256000</v>
      </c>
      <c r="C38" s="22">
        <v>55121000</v>
      </c>
      <c r="D38" s="22">
        <v>128377000</v>
      </c>
      <c r="E38" s="22">
        <v>82341557</v>
      </c>
      <c r="F38" s="22">
        <v>46547245</v>
      </c>
      <c r="G38" s="22">
        <v>128888802</v>
      </c>
      <c r="H38" s="22">
        <f>G38-D38</f>
        <v>511802</v>
      </c>
      <c r="I38" s="29">
        <f>IF(D38=0,"",ROUND(H38*100/D38,2))</f>
        <v>0.4</v>
      </c>
    </row>
    <row r="39" spans="1:9" ht="16.5">
      <c r="A39" s="23" t="s">
        <v>46</v>
      </c>
      <c r="B39" s="22">
        <v>1499000</v>
      </c>
      <c r="C39" s="22">
        <v>3868000</v>
      </c>
      <c r="D39" s="22">
        <v>5367000</v>
      </c>
      <c r="E39" s="22">
        <v>4188372</v>
      </c>
      <c r="F39" s="22">
        <v>9017342</v>
      </c>
      <c r="G39" s="22">
        <v>13205714</v>
      </c>
      <c r="H39" s="22">
        <f>G39-D39</f>
        <v>7838714</v>
      </c>
      <c r="I39" s="29">
        <f>IF(D39=0,"",ROUND(H39*100/D39,2))</f>
        <v>146.05</v>
      </c>
    </row>
    <row r="40" spans="1:9" ht="16.5">
      <c r="A40" s="23" t="s">
        <v>47</v>
      </c>
      <c r="B40" s="22">
        <v>0</v>
      </c>
      <c r="C40" s="22">
        <v>201000</v>
      </c>
      <c r="D40" s="22">
        <v>201000</v>
      </c>
      <c r="E40" s="22">
        <v>0</v>
      </c>
      <c r="F40" s="22">
        <v>2265169</v>
      </c>
      <c r="G40" s="22">
        <v>2265169</v>
      </c>
      <c r="H40" s="22">
        <f>G40-D40</f>
        <v>2064169</v>
      </c>
      <c r="I40" s="29">
        <f>IF(D40=0,"",ROUND(H40*100/D40,2))</f>
        <v>1026.95</v>
      </c>
    </row>
    <row r="41" spans="1:9" ht="16.5">
      <c r="A41" s="23" t="s">
        <v>48</v>
      </c>
      <c r="B41" s="22">
        <v>0</v>
      </c>
      <c r="C41" s="22">
        <v>810000</v>
      </c>
      <c r="D41" s="22">
        <v>810000</v>
      </c>
      <c r="E41" s="22">
        <v>0</v>
      </c>
      <c r="F41" s="22">
        <v>2018247</v>
      </c>
      <c r="G41" s="22">
        <v>2018247</v>
      </c>
      <c r="H41" s="22">
        <f>G41-D41</f>
        <v>1208247</v>
      </c>
      <c r="I41" s="29">
        <f>IF(D41=0,"",ROUND(H41*100/D41,2))</f>
        <v>149.17</v>
      </c>
    </row>
    <row r="42" spans="1:9" ht="16.5">
      <c r="A42" s="23" t="s">
        <v>49</v>
      </c>
      <c r="B42" s="22">
        <v>213000</v>
      </c>
      <c r="C42" s="22">
        <v>1688000</v>
      </c>
      <c r="D42" s="22">
        <v>1901000</v>
      </c>
      <c r="E42" s="22">
        <v>63927</v>
      </c>
      <c r="F42" s="22">
        <v>3041655</v>
      </c>
      <c r="G42" s="22">
        <v>3105582</v>
      </c>
      <c r="H42" s="22">
        <f>G42-D42</f>
        <v>1204582</v>
      </c>
      <c r="I42" s="29">
        <f>IF(D42=0,"",ROUND(H42*100/D42,2))</f>
        <v>63.37</v>
      </c>
    </row>
    <row r="43" spans="1:9" ht="16.5">
      <c r="A43" s="23" t="s">
        <v>50</v>
      </c>
      <c r="B43" s="22">
        <v>1286000</v>
      </c>
      <c r="C43" s="22">
        <v>1169000</v>
      </c>
      <c r="D43" s="22">
        <v>2455000</v>
      </c>
      <c r="E43" s="22">
        <v>4124445</v>
      </c>
      <c r="F43" s="22">
        <v>1692271</v>
      </c>
      <c r="G43" s="22">
        <v>5816716</v>
      </c>
      <c r="H43" s="22">
        <f>G43-D43</f>
        <v>3361716</v>
      </c>
      <c r="I43" s="29">
        <f>IF(D43=0,"",ROUND(H43*100/D43,2))</f>
        <v>136.93</v>
      </c>
    </row>
    <row r="44" spans="1:9" ht="49.5">
      <c r="A44" s="23" t="s">
        <v>51</v>
      </c>
      <c r="B44" s="22">
        <v>251983000</v>
      </c>
      <c r="C44" s="22">
        <v>762513000</v>
      </c>
      <c r="D44" s="22">
        <v>1014496000</v>
      </c>
      <c r="E44" s="22">
        <v>290394889</v>
      </c>
      <c r="F44" s="22">
        <v>917248390</v>
      </c>
      <c r="G44" s="22">
        <v>1207643279</v>
      </c>
      <c r="H44" s="22">
        <f>G44-D44</f>
        <v>193147279</v>
      </c>
      <c r="I44" s="29">
        <f>IF(D44=0,"",ROUND(H44*100/D44,2))</f>
        <v>19.04</v>
      </c>
    </row>
    <row r="45" spans="1:9" ht="16.5">
      <c r="A45" s="23" t="s">
        <v>52</v>
      </c>
      <c r="B45" s="22">
        <v>3553000</v>
      </c>
      <c r="C45" s="22">
        <v>18948000</v>
      </c>
      <c r="D45" s="22">
        <v>22501000</v>
      </c>
      <c r="E45" s="22">
        <v>1960851</v>
      </c>
      <c r="F45" s="22">
        <v>8247285</v>
      </c>
      <c r="G45" s="22">
        <v>10208136</v>
      </c>
      <c r="H45" s="22">
        <f>G45-D45</f>
        <v>-12292864</v>
      </c>
      <c r="I45" s="29">
        <f>IF(D45=0,"",ROUND(H45*100/D45,2))</f>
        <v>-54.63</v>
      </c>
    </row>
    <row r="46" spans="1:9" ht="16.5">
      <c r="A46" s="23" t="s">
        <v>53</v>
      </c>
      <c r="B46" s="22">
        <v>216682000</v>
      </c>
      <c r="C46" s="22">
        <v>719695000</v>
      </c>
      <c r="D46" s="22">
        <v>936377000</v>
      </c>
      <c r="E46" s="22">
        <v>243817131</v>
      </c>
      <c r="F46" s="22">
        <v>828312018</v>
      </c>
      <c r="G46" s="22">
        <v>1072129149</v>
      </c>
      <c r="H46" s="22">
        <f>G46-D46</f>
        <v>135752149</v>
      </c>
      <c r="I46" s="29">
        <f>IF(D46=0,"",ROUND(H46*100/D46,2))</f>
        <v>14.5</v>
      </c>
    </row>
    <row r="47" spans="1:9" ht="16.5">
      <c r="A47" s="23" t="s">
        <v>54</v>
      </c>
      <c r="B47" s="22">
        <v>0</v>
      </c>
      <c r="C47" s="22">
        <v>0</v>
      </c>
      <c r="D47" s="22">
        <v>0</v>
      </c>
      <c r="E47" s="22">
        <v>0</v>
      </c>
      <c r="F47" s="22">
        <v>10932</v>
      </c>
      <c r="G47" s="22">
        <v>10932</v>
      </c>
      <c r="H47" s="22">
        <f>G47-D47</f>
        <v>10932</v>
      </c>
      <c r="I47" s="29">
        <f>IF(D47=0,"",ROUND(H47*100/D47,2))</f>
      </c>
    </row>
    <row r="48" spans="1:9" ht="33">
      <c r="A48" s="23" t="s">
        <v>55</v>
      </c>
      <c r="B48" s="22">
        <v>22110000</v>
      </c>
      <c r="C48" s="22">
        <v>11367000</v>
      </c>
      <c r="D48" s="22">
        <v>33477000</v>
      </c>
      <c r="E48" s="22">
        <v>31737262</v>
      </c>
      <c r="F48" s="22">
        <v>70377701</v>
      </c>
      <c r="G48" s="22">
        <v>102114963</v>
      </c>
      <c r="H48" s="22">
        <f>G48-D48</f>
        <v>68637963</v>
      </c>
      <c r="I48" s="29">
        <f>IF(D48=0,"",ROUND(H48*100/D48,2))</f>
        <v>205.03</v>
      </c>
    </row>
    <row r="49" spans="1:9" ht="16.5">
      <c r="A49" s="23" t="s">
        <v>56</v>
      </c>
      <c r="B49" s="22">
        <v>9638000</v>
      </c>
      <c r="C49" s="22">
        <v>12503000</v>
      </c>
      <c r="D49" s="22">
        <v>22141000</v>
      </c>
      <c r="E49" s="22">
        <v>12879645</v>
      </c>
      <c r="F49" s="22">
        <v>10300454</v>
      </c>
      <c r="G49" s="22">
        <v>23180099</v>
      </c>
      <c r="H49" s="22">
        <f>G49-D49</f>
        <v>1039099</v>
      </c>
      <c r="I49" s="29">
        <f>IF(D49=0,"",ROUND(H49*100/D49,2))</f>
        <v>4.69</v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16702</v>
      </c>
      <c r="F50" s="22">
        <v>41607084</v>
      </c>
      <c r="G50" s="22">
        <v>41623786</v>
      </c>
      <c r="H50" s="22">
        <f>G50-D50</f>
        <v>41623786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0</v>
      </c>
      <c r="D51" s="22">
        <v>0</v>
      </c>
      <c r="E51" s="22">
        <v>16702</v>
      </c>
      <c r="F51" s="22">
        <v>41607084</v>
      </c>
      <c r="G51" s="22">
        <v>41623786</v>
      </c>
      <c r="H51" s="22">
        <f>G51-D51</f>
        <v>41623786</v>
      </c>
      <c r="I51" s="29">
        <f>IF(D51=0,"",ROUND(H51*100/D51,2))</f>
      </c>
    </row>
    <row r="52" spans="1:9" ht="16.5">
      <c r="A52" s="23" t="s">
        <v>59</v>
      </c>
      <c r="B52" s="22">
        <v>0</v>
      </c>
      <c r="C52" s="22">
        <v>0</v>
      </c>
      <c r="D52" s="22">
        <v>0</v>
      </c>
      <c r="E52" s="22">
        <v>36245</v>
      </c>
      <c r="F52" s="22">
        <v>30794655</v>
      </c>
      <c r="G52" s="22">
        <v>30830900</v>
      </c>
      <c r="H52" s="22">
        <f>G52-D52</f>
        <v>30830900</v>
      </c>
      <c r="I52" s="29">
        <f>IF(D52=0,"",ROUND(H52*100/D52,2))</f>
      </c>
    </row>
    <row r="53" spans="1:9" ht="16.5">
      <c r="A53" s="23" t="s">
        <v>60</v>
      </c>
      <c r="B53" s="22">
        <v>0</v>
      </c>
      <c r="C53" s="22">
        <v>0</v>
      </c>
      <c r="D53" s="22">
        <v>0</v>
      </c>
      <c r="E53" s="22">
        <v>36245</v>
      </c>
      <c r="F53" s="22">
        <v>30794655</v>
      </c>
      <c r="G53" s="22">
        <v>30830900</v>
      </c>
      <c r="H53" s="22">
        <f>G53-D53</f>
        <v>30830900</v>
      </c>
      <c r="I53" s="29">
        <f>IF(D53=0,"",ROUND(H53*100/D53,2))</f>
      </c>
    </row>
    <row r="54" spans="1:9" ht="17.25" thickBot="1">
      <c r="A54" s="26" t="s">
        <v>61</v>
      </c>
      <c r="B54" s="27">
        <v>4013145000</v>
      </c>
      <c r="C54" s="27">
        <v>4212688000</v>
      </c>
      <c r="D54" s="27">
        <v>8225833000</v>
      </c>
      <c r="E54" s="27">
        <v>4117208792</v>
      </c>
      <c r="F54" s="27">
        <v>4268705335</v>
      </c>
      <c r="G54" s="27">
        <v>8385914127</v>
      </c>
      <c r="H54" s="27">
        <f>G54-D54</f>
        <v>160081127</v>
      </c>
      <c r="I54" s="30">
        <f>IF(D54=0,"",ROUND(H54*100/D54,2))</f>
        <v>1.95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2023-08-14T06:20:33Z</dcterms:modified>
  <cp:category/>
  <cp:version/>
  <cp:contentType/>
  <cp:contentStatus/>
</cp:coreProperties>
</file>