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<sst xmlns="http://schemas.openxmlformats.org/spreadsheetml/2006/main" count="49" uniqueCount="32">
  <si>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</si>
  <si>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</si>
  <si>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</si>
  <si>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</si>
  <si>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</si>
  <si>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</si>
  <si>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</si>
  <si>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</si>
  <si>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</si>
  <si>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</si>
  <si>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國立清華大學校務基金</t>
  </si>
  <si>
    <t>中華民國110年度</t>
  </si>
  <si>
    <t>預 算 數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</si>
  <si>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</si>
  <si>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</si>
  <si>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</si>
  <si>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</si>
  <si>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                                        </t>
  </si>
  <si>
    <t xml:space="preserve">　廣告費                                                                                              </t>
  </si>
  <si>
    <t xml:space="preserve">　業務宣導費                                                                                          </t>
  </si>
  <si>
    <t xml:space="preserve">　公共關係費                                                                                          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</si>
  <si>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</si>
  <si>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</si>
  <si>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</si>
  <si>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</si>
  <si>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</si>
  <si>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</si>
  <si>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</si>
  <si>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一般土地租金                                                                                        </t>
  </si>
  <si>
    <t xml:space="preserve">　宿舍折舊                                                                                            </t>
  </si>
  <si>
    <t xml:space="preserve">　關稅                                                                                                </t>
  </si>
  <si>
    <t xml:space="preserve">　貨物稅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</si>
</sst>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9.125" style="0" bestFit="1" customWidth="1"/>
    <col min="8" max="8" width="18.00390625" style="0" bestFit="1" customWidth="1"/>
    <col min="9" max="9" width="14.25390625" style="0" bestFit="1" customWidth="1"/>
  </cols>
  <sheetData>
    <row r="1" spans="1:6" ht="21">
      <c r="A1" s="5"/>
      <c r="B1" s="5"/>
      <c r="D1" s="5"/>
      <c r="E1" s="6" t="s">
        <v>10</v>
      </c>
      <c r="F1" s="5"/>
    </row>
    <row r="2" spans="1:6" ht="21">
      <c r="A2" s="5"/>
      <c r="B2" s="5"/>
      <c r="D2" s="5"/>
      <c r="E2" s="7" t="s">
        <v>1</v>
      </c>
      <c r="F2" s="5"/>
    </row>
    <row r="3" spans="1:10" ht="17.25" thickBot="1">
      <c r="A3" s="1"/>
      <c r="B3" s="8"/>
      <c r="D3" s="9"/>
      <c r="E3" s="2" t="s">
        <v>11</v>
      </c>
      <c r="F3" s="9"/>
      <c r="G3" s="9"/>
      <c r="H3" s="8"/>
      <c r="J3" s="3" t="s">
        <v>9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8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5</v>
      </c>
      <c r="E5" s="19" t="s">
        <v>13</v>
      </c>
      <c r="F5" s="17" t="s">
        <v>14</v>
      </c>
      <c r="G5" s="18" t="s">
        <v>6</v>
      </c>
      <c r="H5" s="20" t="s">
        <v>7</v>
      </c>
      <c r="I5" s="21" t="s">
        <v>2</v>
      </c>
      <c r="J5" s="22"/>
    </row>
    <row r="6" spans="1:10" ht="16.5">
      <c r="A6" s="27" t="s">
        <v>15</v>
      </c>
      <c r="B6" s="28">
        <v>39590000</v>
      </c>
      <c r="C6" s="28">
        <v>108045000</v>
      </c>
      <c r="D6" s="28">
        <v>147635000</v>
      </c>
      <c r="E6" s="28">
        <v>4389648</v>
      </c>
      <c r="F6" s="28">
        <v>8372465</v>
      </c>
      <c r="G6" s="28">
        <v>12762113</v>
      </c>
      <c r="H6" s="28">
        <f>G6-D6</f>
        <v>-134872887</v>
      </c>
      <c r="I6" s="28">
        <f>IF(D6=0,"",ROUND(H6*100/D6,2))</f>
        <v>-91.36</v>
      </c>
      <c r="J6" s="31" t="s">
        <v>16</v>
      </c>
    </row>
    <row r="7" spans="1:10" ht="16.5">
      <c r="A7" s="26" t="s">
        <v>17</v>
      </c>
      <c r="B7" s="24">
        <v>38830000</v>
      </c>
      <c r="C7" s="24">
        <v>98254000</v>
      </c>
      <c r="D7" s="24">
        <v>137084000</v>
      </c>
      <c r="E7" s="24">
        <v>3369839</v>
      </c>
      <c r="F7" s="24">
        <v>2884316</v>
      </c>
      <c r="G7" s="24">
        <v>6254155</v>
      </c>
      <c r="H7" s="24">
        <f>G7-D7</f>
        <v>-130829845</v>
      </c>
      <c r="I7" s="24">
        <f>IF(D7=0,"",ROUND(H7*100/D7,2))</f>
        <v>-95.44</v>
      </c>
      <c r="J7" s="32" t="s">
        <v>16</v>
      </c>
    </row>
    <row r="8" spans="1:10" ht="16.5">
      <c r="A8" s="26" t="s">
        <v>18</v>
      </c>
      <c r="B8" s="24">
        <v>404000</v>
      </c>
      <c r="C8" s="24">
        <v>4212000</v>
      </c>
      <c r="D8" s="24">
        <v>4616000</v>
      </c>
      <c r="E8" s="24">
        <v>521515</v>
      </c>
      <c r="F8" s="24">
        <v>2487810</v>
      </c>
      <c r="G8" s="24">
        <v>3009325</v>
      </c>
      <c r="H8" s="24">
        <f>G8-D8</f>
        <v>-1606675</v>
      </c>
      <c r="I8" s="24">
        <f>IF(D8=0,"",ROUND(H8*100/D8,2))</f>
        <v>-34.81</v>
      </c>
      <c r="J8" s="32" t="s">
        <v>16</v>
      </c>
    </row>
    <row r="9" spans="1:10" ht="16.5">
      <c r="A9" s="26" t="s">
        <v>19</v>
      </c>
      <c r="B9" s="24">
        <v>260000</v>
      </c>
      <c r="C9" s="24">
        <v>4222000</v>
      </c>
      <c r="D9" s="24">
        <v>4482000</v>
      </c>
      <c r="E9" s="24">
        <v>402294</v>
      </c>
      <c r="F9" s="24">
        <v>1751223</v>
      </c>
      <c r="G9" s="24">
        <v>2153517</v>
      </c>
      <c r="H9" s="24">
        <f>G9-D9</f>
        <v>-2328483</v>
      </c>
      <c r="I9" s="24">
        <f>IF(D9=0,"",ROUND(H9*100/D9,2))</f>
        <v>-51.95</v>
      </c>
      <c r="J9" s="32" t="s">
        <v>16</v>
      </c>
    </row>
    <row r="10" spans="1:10" ht="16.5">
      <c r="A10" s="26" t="s">
        <v>20</v>
      </c>
      <c r="B10" s="24">
        <v>96000</v>
      </c>
      <c r="C10" s="24">
        <v>1357000</v>
      </c>
      <c r="D10" s="24">
        <v>1453000</v>
      </c>
      <c r="E10" s="24">
        <v>96000</v>
      </c>
      <c r="F10" s="24">
        <v>1249116</v>
      </c>
      <c r="G10" s="24">
        <v>1345116</v>
      </c>
      <c r="H10" s="24">
        <f>G10-D10</f>
        <v>-107884</v>
      </c>
      <c r="I10" s="24">
        <f>IF(D10=0,"",ROUND(H10*100/D10,2))</f>
        <v>-7.42</v>
      </c>
      <c r="J10" s="32" t="s">
        <v>16</v>
      </c>
    </row>
    <row r="11" spans="1:10" ht="16.5">
      <c r="A11" s="25" t="s">
        <v>21</v>
      </c>
      <c r="B11" s="23">
        <v>434327000</v>
      </c>
      <c r="C11" s="23">
        <v>1005116000</v>
      </c>
      <c r="D11" s="23">
        <v>1439443000</v>
      </c>
      <c r="E11" s="23">
        <v>600338323</v>
      </c>
      <c r="F11" s="23">
        <v>1022220169</v>
      </c>
      <c r="G11" s="23">
        <v>1622558492</v>
      </c>
      <c r="H11" s="23">
        <f>G11-D11</f>
        <v>183115492</v>
      </c>
      <c r="I11" s="23">
        <f>IF(D11=0,"",ROUND(H11*100/D11,2))</f>
        <v>12.72</v>
      </c>
      <c r="J11" s="33" t="s">
        <v>16</v>
      </c>
    </row>
    <row r="12" spans="1:10" ht="16.5">
      <c r="A12" s="26" t="s">
        <v>22</v>
      </c>
      <c r="B12" s="24">
        <v>0</v>
      </c>
      <c r="C12" s="24">
        <v>35704000</v>
      </c>
      <c r="D12" s="24">
        <v>35704000</v>
      </c>
      <c r="E12" s="24">
        <v>0</v>
      </c>
      <c r="F12" s="24">
        <v>32941923</v>
      </c>
      <c r="G12" s="24">
        <v>32941923</v>
      </c>
      <c r="H12" s="24">
        <f>G12-D12</f>
        <v>-2762077</v>
      </c>
      <c r="I12" s="24">
        <f>IF(D12=0,"",ROUND(H12*100/D12,2))</f>
        <v>-7.74</v>
      </c>
      <c r="J12" s="32" t="s">
        <v>16</v>
      </c>
    </row>
    <row r="13" spans="1:10" ht="16.5">
      <c r="A13" s="26" t="s">
        <v>23</v>
      </c>
      <c r="B13" s="24">
        <v>0</v>
      </c>
      <c r="C13" s="24">
        <v>5450000</v>
      </c>
      <c r="D13" s="24">
        <v>5450000</v>
      </c>
      <c r="E13" s="24">
        <v>0</v>
      </c>
      <c r="F13" s="24">
        <v>5872687</v>
      </c>
      <c r="G13" s="24">
        <v>5872687</v>
      </c>
      <c r="H13" s="24">
        <f>G13-D13</f>
        <v>422687</v>
      </c>
      <c r="I13" s="24">
        <f>IF(D13=0,"",ROUND(H13*100/D13,2))</f>
        <v>7.76</v>
      </c>
      <c r="J13" s="32" t="s">
        <v>16</v>
      </c>
    </row>
    <row r="14" spans="1:10" ht="16.5">
      <c r="A14" s="26" t="s">
        <v>24</v>
      </c>
      <c r="B14" s="24">
        <v>0</v>
      </c>
      <c r="C14" s="24">
        <v>15800000</v>
      </c>
      <c r="D14" s="24">
        <v>15800000</v>
      </c>
      <c r="E14" s="24">
        <v>8366</v>
      </c>
      <c r="F14" s="24">
        <v>21783425</v>
      </c>
      <c r="G14" s="24">
        <v>21791791</v>
      </c>
      <c r="H14" s="24">
        <f>G14-D14</f>
        <v>5991791</v>
      </c>
      <c r="I14" s="24">
        <f>IF(D14=0,"",ROUND(H14*100/D14,2))</f>
        <v>37.92</v>
      </c>
      <c r="J14" s="32" t="s">
        <v>16</v>
      </c>
    </row>
    <row r="15" spans="1:10" ht="16.5">
      <c r="A15" s="26" t="s">
        <v>25</v>
      </c>
      <c r="B15" s="24">
        <v>374072000</v>
      </c>
      <c r="C15" s="24">
        <v>795023000</v>
      </c>
      <c r="D15" s="24">
        <v>1169095000</v>
      </c>
      <c r="E15" s="24">
        <v>549539855</v>
      </c>
      <c r="F15" s="24">
        <v>791813779</v>
      </c>
      <c r="G15" s="24">
        <v>1341353634</v>
      </c>
      <c r="H15" s="24">
        <f>G15-D15</f>
        <v>172258634</v>
      </c>
      <c r="I15" s="24">
        <f>IF(D15=0,"",ROUND(H15*100/D15,2))</f>
        <v>14.73</v>
      </c>
      <c r="J15" s="32" t="s">
        <v>16</v>
      </c>
    </row>
    <row r="16" spans="1:10" ht="16.5">
      <c r="A16" s="26" t="s">
        <v>26</v>
      </c>
      <c r="B16" s="24">
        <v>0</v>
      </c>
      <c r="C16" s="24">
        <v>0</v>
      </c>
      <c r="D16" s="24">
        <v>0</v>
      </c>
      <c r="E16" s="24">
        <v>133494</v>
      </c>
      <c r="F16" s="24">
        <v>54000</v>
      </c>
      <c r="G16" s="24">
        <v>187494</v>
      </c>
      <c r="H16" s="24">
        <f>G16-D16</f>
        <v>187494</v>
      </c>
      <c r="I16" s="24">
        <f>IF(D16=0,"",ROUND(H16*100/D16,2))</f>
      </c>
      <c r="J16" s="32" t="s">
        <v>16</v>
      </c>
    </row>
    <row r="17" spans="1:10" ht="33">
      <c r="A17" s="26" t="s">
        <v>27</v>
      </c>
      <c r="B17" s="24">
        <v>55255000</v>
      </c>
      <c r="C17" s="24">
        <v>131909000</v>
      </c>
      <c r="D17" s="24">
        <v>187164000</v>
      </c>
      <c r="E17" s="24">
        <v>45724646</v>
      </c>
      <c r="F17" s="24">
        <v>148708996</v>
      </c>
      <c r="G17" s="24">
        <v>194433642</v>
      </c>
      <c r="H17" s="24">
        <f>G17-D17</f>
        <v>7269642</v>
      </c>
      <c r="I17" s="24">
        <f>IF(D17=0,"",ROUND(H17*100/D17,2))</f>
        <v>3.88</v>
      </c>
      <c r="J17" s="32" t="s">
        <v>16</v>
      </c>
    </row>
    <row r="18" spans="1:10" ht="16.5">
      <c r="A18" s="26" t="s">
        <v>28</v>
      </c>
      <c r="B18" s="24">
        <v>0</v>
      </c>
      <c r="C18" s="24">
        <v>0</v>
      </c>
      <c r="D18" s="24">
        <v>0</v>
      </c>
      <c r="E18" s="24">
        <v>0</v>
      </c>
      <c r="F18" s="24">
        <v>84075</v>
      </c>
      <c r="G18" s="24">
        <v>84075</v>
      </c>
      <c r="H18" s="24">
        <f>G18-D18</f>
        <v>84075</v>
      </c>
      <c r="I18" s="24">
        <f>IF(D18=0,"",ROUND(H18*100/D18,2))</f>
      </c>
      <c r="J18" s="32" t="s">
        <v>16</v>
      </c>
    </row>
    <row r="19" spans="1:10" ht="16.5">
      <c r="A19" s="26" t="s">
        <v>29</v>
      </c>
      <c r="B19" s="24">
        <v>4700000</v>
      </c>
      <c r="C19" s="24">
        <v>20900000</v>
      </c>
      <c r="D19" s="24">
        <v>25600000</v>
      </c>
      <c r="E19" s="24">
        <v>4847298</v>
      </c>
      <c r="F19" s="24">
        <v>20852664</v>
      </c>
      <c r="G19" s="24">
        <v>25699962</v>
      </c>
      <c r="H19" s="24">
        <f>G19-D19</f>
        <v>99962</v>
      </c>
      <c r="I19" s="24">
        <f>IF(D19=0,"",ROUND(H19*100/D19,2))</f>
        <v>0.39</v>
      </c>
      <c r="J19" s="32" t="s">
        <v>16</v>
      </c>
    </row>
    <row r="20" spans="1:10" ht="16.5">
      <c r="A20" s="26" t="s">
        <v>30</v>
      </c>
      <c r="B20" s="24">
        <v>150000</v>
      </c>
      <c r="C20" s="24">
        <v>180000</v>
      </c>
      <c r="D20" s="24">
        <v>330000</v>
      </c>
      <c r="E20" s="24">
        <v>41376</v>
      </c>
      <c r="F20" s="24">
        <v>65179</v>
      </c>
      <c r="G20" s="24">
        <v>106555</v>
      </c>
      <c r="H20" s="24">
        <f>G20-D20</f>
        <v>-223445</v>
      </c>
      <c r="I20" s="24">
        <f>IF(D20=0,"",ROUND(H20*100/D20,2))</f>
        <v>-67.71</v>
      </c>
      <c r="J20" s="32" t="s">
        <v>16</v>
      </c>
    </row>
    <row r="21" spans="1:10" ht="17.25" thickBot="1">
      <c r="A21" s="29" t="s">
        <v>31</v>
      </c>
      <c r="B21" s="30">
        <v>150000</v>
      </c>
      <c r="C21" s="30">
        <v>150000</v>
      </c>
      <c r="D21" s="30">
        <v>300000</v>
      </c>
      <c r="E21" s="30">
        <v>43288</v>
      </c>
      <c r="F21" s="30">
        <v>43441</v>
      </c>
      <c r="G21" s="30">
        <v>86729</v>
      </c>
      <c r="H21" s="30">
        <f>G21-D21</f>
        <v>-213271</v>
      </c>
      <c r="I21" s="30">
        <f>IF(D21=0,"",ROUND(H21*100/D21,2))</f>
        <v>-71.09</v>
      </c>
      <c r="J21" s="34" t="s">
        <v>16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2007-01-24T15:03:20Z</dcterms:created>
  <dcterms:modified xsi:type="dcterms:W3CDTF">2022-08-09T07:07:50Z</dcterms:modified>
  <cp:category/>
  <cp:version/>
  <cp:contentType/>
  <cp:contentStatus/>
</cp:coreProperties>
</file>