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<sst xmlns="http://schemas.openxmlformats.org/spreadsheetml/2006/main" count="53" uniqueCount="39">
  <si>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</si>
  <si>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</si>
  <si>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</si>
  <si>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</si>
  <si>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</si>
  <si>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</si>
  <si>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</si>
  <si>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</si>
  <si>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</si>
  <si>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</si>
  <si>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</si>
  <si>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</si>
  <si>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國立清華大學校務基金</t>
  </si>
  <si>
    <t>中華民國107年度</t>
  </si>
  <si>
    <t>單位:新臺幣元</t>
  </si>
  <si>
    <t>預 算 數</t>
  </si>
  <si>
    <t>管制性項目</t>
  </si>
  <si>
    <t/>
  </si>
  <si>
    <t xml:space="preserve">　國外旅費                                                                                            </t>
  </si>
  <si>
    <t>教學研究及訓輔成本撙節支出3,287萬609元。
配合建教合作計畫需要超支421萬3,375元，主要係出席國際會議及進修研究等費用。
推廣教育撙節支出135萬6,183元。
配合政府機關補助計畫超支142萬2,808元，主要係出席國際會議及進修研究等費用。
雜項費用撙節支出560萬1,096元。</t>
  </si>
  <si>
    <t xml:space="preserve">　廣告費                                                                                              </t>
  </si>
  <si>
    <t>配合教學研究需要超支63萬7,454元，主要係在職專班招生所需廣告費用。
配合建教合作計畫需要超支31萬480元，主要係活動廣告宣傳及計畫徵才等費用。
配合推廣教育需要超支2萬9,580元，主要係各類課程班及徵聘兼任教師廣告費。
管理及總務費用撙節支出68萬8,800元。
政府機關補助計畫撙節支出12萬4,500元。
雜項費用撙節支出5萬730元。</t>
  </si>
  <si>
    <t xml:space="preserve">　業務宣導費                                                                                          </t>
  </si>
  <si>
    <t>教學研究及訓輔成本撙節支出6萬6,036元。
建教合作計畫撙節支出148萬855元。
管理及總務費用撙節支出63萬2,000元。
配合政府機關補助計畫需要超支61萬7,806元，主要係清華創業日及印度臺灣華語教育中心招生活動宣傳用品。
雜項業務費用撙節支出36萬元。
配合雜項費用超支15萬3,234元，主要係校園徵才活動及辦理教學意見調查宣導用品。</t>
  </si>
  <si>
    <t xml:space="preserve">　公共關係費                                                                                          </t>
  </si>
  <si>
    <t>管理及總務費用撙節支出10萬2,409元。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</si>
  <si>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</si>
  <si>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</si>
  <si>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</si>
  <si>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</si>
  <si>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</si>
  <si>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</si>
  <si>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</si>
  <si>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商品                            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</si>
  <si>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</si>
  <si>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</si>
  <si>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</si>
  <si>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</si>
  <si>
    <t xml:space="preserve">　未足額進用身障人員差額補助費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</si>
</sst>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22.00390625" style="0" bestFit="1" customWidth="1"/>
    <col min="8" max="8" width="20.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12</v>
      </c>
      <c r="F1" s="5"/>
    </row>
    <row r="2" spans="1:6" ht="21.75">
      <c r="A2" s="5"/>
      <c r="B2" s="5"/>
      <c r="D2" s="5"/>
      <c r="E2" s="7" t="s">
        <v>1</v>
      </c>
      <c r="F2" s="5"/>
    </row>
    <row r="3" spans="1:10" ht="16.5" thickBot="1">
      <c r="A3" s="1"/>
      <c r="B3" s="8"/>
      <c r="D3" s="9"/>
      <c r="E3" s="2" t="s">
        <v>13</v>
      </c>
      <c r="F3" s="9"/>
      <c r="G3" s="9"/>
      <c r="H3" s="8"/>
      <c r="J3" s="3" t="s">
        <v>14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11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5</v>
      </c>
      <c r="C5" s="17" t="s">
        <v>6</v>
      </c>
      <c r="D5" s="18" t="s">
        <v>7</v>
      </c>
      <c r="E5" s="19" t="s">
        <v>5</v>
      </c>
      <c r="F5" s="17" t="s">
        <v>8</v>
      </c>
      <c r="G5" s="18" t="s">
        <v>9</v>
      </c>
      <c r="H5" s="20" t="s">
        <v>10</v>
      </c>
      <c r="I5" s="21" t="s">
        <v>2</v>
      </c>
      <c r="J5" s="22"/>
    </row>
    <row r="6" spans="1:10" ht="15.75">
      <c r="A6" s="27" t="s">
        <v>16</v>
      </c>
      <c r="B6" s="28">
        <v>57563000</v>
      </c>
      <c r="C6" s="28">
        <v>111180000</v>
      </c>
      <c r="D6" s="28">
        <v>168743000</v>
      </c>
      <c r="E6" s="28">
        <v>29361319</v>
      </c>
      <c r="F6" s="28">
        <v>103433200</v>
      </c>
      <c r="G6" s="28">
        <v>132794519</v>
      </c>
      <c r="H6" s="28">
        <f>G6-D6</f>
        <v>-35948481</v>
      </c>
      <c r="I6" s="28">
        <f>IF(D6=0,"",ROUND(H6*100/D6,2))</f>
        <v>-21.3</v>
      </c>
      <c r="J6" s="31" t="s">
        <v>17</v>
      </c>
    </row>
    <row r="7" spans="1:10" ht="388.5">
      <c r="A7" s="26" t="s">
        <v>18</v>
      </c>
      <c r="B7" s="24">
        <v>56572000</v>
      </c>
      <c r="C7" s="24">
        <v>102840000</v>
      </c>
      <c r="D7" s="24">
        <v>159412000</v>
      </c>
      <c r="E7" s="24">
        <v>28021612</v>
      </c>
      <c r="F7" s="24">
        <v>97198683</v>
      </c>
      <c r="G7" s="24">
        <v>125220295</v>
      </c>
      <c r="H7" s="24">
        <f>G7-D7</f>
        <v>-34191705</v>
      </c>
      <c r="I7" s="24">
        <f>IF(D7=0,"",ROUND(H7*100/D7,2))</f>
        <v>-21.45</v>
      </c>
      <c r="J7" s="32" t="s">
        <v>19</v>
      </c>
    </row>
    <row r="8" spans="1:10" ht="409.5">
      <c r="A8" s="26" t="s">
        <v>20</v>
      </c>
      <c r="B8" s="24">
        <v>469000</v>
      </c>
      <c r="C8" s="24">
        <v>2745000</v>
      </c>
      <c r="D8" s="24">
        <v>3214000</v>
      </c>
      <c r="E8" s="24">
        <v>372016</v>
      </c>
      <c r="F8" s="24">
        <v>2955468</v>
      </c>
      <c r="G8" s="24">
        <v>3327484</v>
      </c>
      <c r="H8" s="24">
        <f>G8-D8</f>
        <v>113484</v>
      </c>
      <c r="I8" s="24">
        <f>IF(D8=0,"",ROUND(H8*100/D8,2))</f>
        <v>3.53</v>
      </c>
      <c r="J8" s="32" t="s">
        <v>21</v>
      </c>
    </row>
    <row r="9" spans="1:10" ht="409.5">
      <c r="A9" s="26" t="s">
        <v>22</v>
      </c>
      <c r="B9" s="24">
        <v>426000</v>
      </c>
      <c r="C9" s="24">
        <v>4238000</v>
      </c>
      <c r="D9" s="24">
        <v>4664000</v>
      </c>
      <c r="E9" s="24">
        <v>871691</v>
      </c>
      <c r="F9" s="24">
        <v>2024458</v>
      </c>
      <c r="G9" s="24">
        <v>2896149</v>
      </c>
      <c r="H9" s="24">
        <f>G9-D9</f>
        <v>-1767851</v>
      </c>
      <c r="I9" s="24">
        <f>IF(D9=0,"",ROUND(H9*100/D9,2))</f>
        <v>-37.9</v>
      </c>
      <c r="J9" s="32" t="s">
        <v>23</v>
      </c>
    </row>
    <row r="10" spans="1:10" ht="48">
      <c r="A10" s="26" t="s">
        <v>24</v>
      </c>
      <c r="B10" s="24">
        <v>96000</v>
      </c>
      <c r="C10" s="24">
        <v>1357000</v>
      </c>
      <c r="D10" s="24">
        <v>1453000</v>
      </c>
      <c r="E10" s="24">
        <v>96000</v>
      </c>
      <c r="F10" s="24">
        <v>1254591</v>
      </c>
      <c r="G10" s="24">
        <v>1350591</v>
      </c>
      <c r="H10" s="24">
        <f>G10-D10</f>
        <v>-102409</v>
      </c>
      <c r="I10" s="24">
        <f>IF(D10=0,"",ROUND(H10*100/D10,2))</f>
        <v>-7.05</v>
      </c>
      <c r="J10" s="32" t="s">
        <v>25</v>
      </c>
    </row>
    <row r="11" spans="1:10" ht="15.75">
      <c r="A11" s="25" t="s">
        <v>26</v>
      </c>
      <c r="B11" s="23">
        <v>528050000</v>
      </c>
      <c r="C11" s="23">
        <v>1094711000</v>
      </c>
      <c r="D11" s="23">
        <v>1622761000</v>
      </c>
      <c r="E11" s="23">
        <v>456046216</v>
      </c>
      <c r="F11" s="23">
        <v>928584730</v>
      </c>
      <c r="G11" s="23">
        <v>1384630946</v>
      </c>
      <c r="H11" s="23">
        <f>G11-D11</f>
        <v>-238130054</v>
      </c>
      <c r="I11" s="23">
        <f>IF(D11=0,"",ROUND(H11*100/D11,2))</f>
        <v>-14.67</v>
      </c>
      <c r="J11" s="33" t="s">
        <v>17</v>
      </c>
    </row>
    <row r="12" spans="1:10" ht="15.75">
      <c r="A12" s="26" t="s">
        <v>27</v>
      </c>
      <c r="B12" s="24">
        <v>0</v>
      </c>
      <c r="C12" s="24">
        <v>34704000</v>
      </c>
      <c r="D12" s="24">
        <v>34704000</v>
      </c>
      <c r="E12" s="24">
        <v>0</v>
      </c>
      <c r="F12" s="24">
        <v>35143682</v>
      </c>
      <c r="G12" s="24">
        <v>35143682</v>
      </c>
      <c r="H12" s="24">
        <f>G12-D12</f>
        <v>439682</v>
      </c>
      <c r="I12" s="24">
        <f>IF(D12=0,"",ROUND(H12*100/D12,2))</f>
        <v>1.27</v>
      </c>
      <c r="J12" s="32" t="s">
        <v>17</v>
      </c>
    </row>
    <row r="13" spans="1:10" ht="15.75">
      <c r="A13" s="26" t="s">
        <v>28</v>
      </c>
      <c r="B13" s="24">
        <v>0</v>
      </c>
      <c r="C13" s="24">
        <v>4600000</v>
      </c>
      <c r="D13" s="24">
        <v>4600000</v>
      </c>
      <c r="E13" s="24">
        <v>0</v>
      </c>
      <c r="F13" s="24">
        <v>5779083</v>
      </c>
      <c r="G13" s="24">
        <v>5779083</v>
      </c>
      <c r="H13" s="24">
        <f>G13-D13</f>
        <v>1179083</v>
      </c>
      <c r="I13" s="24">
        <f>IF(D13=0,"",ROUND(H13*100/D13,2))</f>
        <v>25.63</v>
      </c>
      <c r="J13" s="32" t="s">
        <v>17</v>
      </c>
    </row>
    <row r="14" spans="1:10" ht="15.75">
      <c r="A14" s="26" t="s">
        <v>29</v>
      </c>
      <c r="B14" s="24">
        <v>35000000</v>
      </c>
      <c r="C14" s="24">
        <v>20800000</v>
      </c>
      <c r="D14" s="24">
        <v>55800000</v>
      </c>
      <c r="E14" s="24">
        <v>0</v>
      </c>
      <c r="F14" s="24">
        <v>12443861</v>
      </c>
      <c r="G14" s="24">
        <v>12443861</v>
      </c>
      <c r="H14" s="24">
        <f>G14-D14</f>
        <v>-43356139</v>
      </c>
      <c r="I14" s="24">
        <f>IF(D14=0,"",ROUND(H14*100/D14,2))</f>
        <v>-77.7</v>
      </c>
      <c r="J14" s="32" t="s">
        <v>17</v>
      </c>
    </row>
    <row r="15" spans="1:10" ht="15.75">
      <c r="A15" s="26" t="s">
        <v>30</v>
      </c>
      <c r="B15" s="24">
        <v>455653000</v>
      </c>
      <c r="C15" s="24">
        <v>931662000</v>
      </c>
      <c r="D15" s="24">
        <v>1387315000</v>
      </c>
      <c r="E15" s="24">
        <v>416434838</v>
      </c>
      <c r="F15" s="24">
        <v>738739669</v>
      </c>
      <c r="G15" s="24">
        <v>1155174507</v>
      </c>
      <c r="H15" s="24">
        <f>G15-D15</f>
        <v>-232140493</v>
      </c>
      <c r="I15" s="24">
        <f>IF(D15=0,"",ROUND(H15*100/D15,2))</f>
        <v>-16.73</v>
      </c>
      <c r="J15" s="32" t="s">
        <v>17</v>
      </c>
    </row>
    <row r="16" spans="1:10" ht="15.75">
      <c r="A16" s="26" t="s">
        <v>31</v>
      </c>
      <c r="B16" s="24">
        <v>0</v>
      </c>
      <c r="C16" s="24">
        <v>0</v>
      </c>
      <c r="D16" s="24">
        <v>0</v>
      </c>
      <c r="E16" s="24">
        <v>319570</v>
      </c>
      <c r="F16" s="24">
        <v>31600</v>
      </c>
      <c r="G16" s="24">
        <v>351170</v>
      </c>
      <c r="H16" s="24">
        <f>G16-D16</f>
        <v>351170</v>
      </c>
      <c r="I16" s="24">
        <f>IF(D16=0,"",ROUND(H16*100/D16,2))</f>
      </c>
      <c r="J16" s="32" t="s">
        <v>17</v>
      </c>
    </row>
    <row r="17" spans="1:10" ht="32.25">
      <c r="A17" s="26" t="s">
        <v>32</v>
      </c>
      <c r="B17" s="24">
        <v>32717000</v>
      </c>
      <c r="C17" s="24">
        <v>83277000</v>
      </c>
      <c r="D17" s="24">
        <v>115994000</v>
      </c>
      <c r="E17" s="24">
        <v>34619881</v>
      </c>
      <c r="F17" s="24">
        <v>114825456</v>
      </c>
      <c r="G17" s="24">
        <v>149445337</v>
      </c>
      <c r="H17" s="24">
        <f>G17-D17</f>
        <v>33451337</v>
      </c>
      <c r="I17" s="24">
        <f>IF(D17=0,"",ROUND(H17*100/D17,2))</f>
        <v>28.84</v>
      </c>
      <c r="J17" s="32" t="s">
        <v>17</v>
      </c>
    </row>
    <row r="18" spans="1:10" ht="15.75">
      <c r="A18" s="26" t="s">
        <v>33</v>
      </c>
      <c r="B18" s="24">
        <v>0</v>
      </c>
      <c r="C18" s="24">
        <v>0</v>
      </c>
      <c r="D18" s="24">
        <v>0</v>
      </c>
      <c r="E18" s="24">
        <v>0</v>
      </c>
      <c r="F18" s="24">
        <v>2188</v>
      </c>
      <c r="G18" s="24">
        <v>2188</v>
      </c>
      <c r="H18" s="24">
        <f>G18-D18</f>
        <v>2188</v>
      </c>
      <c r="I18" s="24">
        <f>IF(D18=0,"",ROUND(H18*100/D18,2))</f>
      </c>
      <c r="J18" s="32" t="s">
        <v>17</v>
      </c>
    </row>
    <row r="19" spans="1:10" ht="15.75">
      <c r="A19" s="26" t="s">
        <v>34</v>
      </c>
      <c r="B19" s="24">
        <v>0</v>
      </c>
      <c r="C19" s="24">
        <v>0</v>
      </c>
      <c r="D19" s="24">
        <v>0</v>
      </c>
      <c r="E19" s="24">
        <v>0</v>
      </c>
      <c r="F19" s="24">
        <v>430821</v>
      </c>
      <c r="G19" s="24">
        <v>430821</v>
      </c>
      <c r="H19" s="24">
        <f>G19-D19</f>
        <v>430821</v>
      </c>
      <c r="I19" s="24">
        <f>IF(D19=0,"",ROUND(H19*100/D19,2))</f>
      </c>
      <c r="J19" s="32" t="s">
        <v>17</v>
      </c>
    </row>
    <row r="20" spans="1:10" ht="15.75">
      <c r="A20" s="26" t="s">
        <v>35</v>
      </c>
      <c r="B20" s="24">
        <v>4680000</v>
      </c>
      <c r="C20" s="24">
        <v>17610000</v>
      </c>
      <c r="D20" s="24">
        <v>22290000</v>
      </c>
      <c r="E20" s="24">
        <v>4650954</v>
      </c>
      <c r="F20" s="24">
        <v>20855049</v>
      </c>
      <c r="G20" s="24">
        <v>25506003</v>
      </c>
      <c r="H20" s="24">
        <f>G20-D20</f>
        <v>3216003</v>
      </c>
      <c r="I20" s="24">
        <f>IF(D20=0,"",ROUND(H20*100/D20,2))</f>
        <v>14.43</v>
      </c>
      <c r="J20" s="32" t="s">
        <v>17</v>
      </c>
    </row>
    <row r="21" spans="1:10" ht="15.75">
      <c r="A21" s="26" t="s">
        <v>36</v>
      </c>
      <c r="B21" s="24">
        <v>0</v>
      </c>
      <c r="C21" s="24">
        <v>0</v>
      </c>
      <c r="D21" s="24">
        <v>0</v>
      </c>
      <c r="E21" s="24">
        <v>17793</v>
      </c>
      <c r="F21" s="24">
        <v>150463</v>
      </c>
      <c r="G21" s="24">
        <v>168256</v>
      </c>
      <c r="H21" s="24">
        <f>G21-D21</f>
        <v>168256</v>
      </c>
      <c r="I21" s="24">
        <f>IF(D21=0,"",ROUND(H21*100/D21,2))</f>
      </c>
      <c r="J21" s="32" t="s">
        <v>17</v>
      </c>
    </row>
    <row r="22" spans="1:10" ht="15.75">
      <c r="A22" s="26" t="s">
        <v>37</v>
      </c>
      <c r="B22" s="24">
        <v>0</v>
      </c>
      <c r="C22" s="24">
        <v>150000</v>
      </c>
      <c r="D22" s="24">
        <v>150000</v>
      </c>
      <c r="E22" s="24">
        <v>3180</v>
      </c>
      <c r="F22" s="24">
        <v>182858</v>
      </c>
      <c r="G22" s="24">
        <v>186038</v>
      </c>
      <c r="H22" s="24">
        <f>G22-D22</f>
        <v>36038</v>
      </c>
      <c r="I22" s="24">
        <f>IF(D22=0,"",ROUND(H22*100/D22,2))</f>
        <v>24.03</v>
      </c>
      <c r="J22" s="32" t="s">
        <v>17</v>
      </c>
    </row>
    <row r="23" spans="1:10" ht="33" thickBot="1">
      <c r="A23" s="29" t="s">
        <v>38</v>
      </c>
      <c r="B23" s="30">
        <v>0</v>
      </c>
      <c r="C23" s="30">
        <v>1908000</v>
      </c>
      <c r="D23" s="30">
        <v>1908000</v>
      </c>
      <c r="E23" s="30">
        <v>0</v>
      </c>
      <c r="F23" s="30">
        <v>0</v>
      </c>
      <c r="G23" s="30">
        <v>0</v>
      </c>
      <c r="H23" s="30">
        <f>G23-D23</f>
        <v>-1908000</v>
      </c>
      <c r="I23" s="30">
        <f>IF(D23=0,"",ROUND(H23*100/D23,2))</f>
        <v>-100</v>
      </c>
      <c r="J23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2007-01-24T15:03:20Z</dcterms:created>
  <dcterms:modified xsi:type="dcterms:W3CDTF">2019-08-20T02:58:27Z</dcterms:modified>
  <cp:category/>
  <cp:version/>
  <cp:contentType/>
  <cp:contentStatus/>
</cp:coreProperties>
</file>