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<sst xmlns="http://schemas.openxmlformats.org/spreadsheetml/2006/main" count="65" uniqueCount="62">
  <si>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</si>
  <si>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</si>
  <si>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</si>
  <si>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</si>
  <si>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</si>
  <si>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</si>
  <si>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單位:新臺幣元</t>
  </si>
  <si>
    <t xml:space="preserve">科   目   </t>
  </si>
  <si>
    <t>國立新竹教育大學(國立清華大學)校務基金</t>
  </si>
  <si>
    <t>中華民國106年度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</si>
  <si>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</si>
  <si>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</si>
  <si>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</si>
  <si>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</si>
  <si>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</si>
  <si>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</si>
  <si>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</si>
  <si>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津貼        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</si>
  <si>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</si>
  <si>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</si>
  <si>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</si>
  <si>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</si>
  <si>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</si>
  <si>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</si>
  <si>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</si>
  <si>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</si>
  <si>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</si>
  <si>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</si>
  <si>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</si>
  <si>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</si>
  <si>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</si>
  <si>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</si>
  <si>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</si>
  <si>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</si>
  <si>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</si>
  <si>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</si>
  <si>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</si>
  <si>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</si>
  <si>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</si>
  <si>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</si>
  <si>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</si>
  <si>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</si>
  <si>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土地改良物折舊                                                                                      </t>
  </si>
  <si>
    <t xml:space="preserve">　房屋折舊                                                                                            </t>
  </si>
  <si>
    <t xml:space="preserve">　機械及設備折舊                                                                                      </t>
  </si>
  <si>
    <t xml:space="preserve">　交通及運輸設備折舊                                                                                  </t>
  </si>
  <si>
    <t xml:space="preserve">　什項設備折舊                                                                                        </t>
  </si>
  <si>
    <t xml:space="preserve">　代管資產折舊      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</si>
  <si>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</si>
  <si>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稅捐與規費(強制費)  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</si>
  <si>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</si>
  <si>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</si>
  <si>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</si>
  <si>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規費                                                                                                </t>
  </si>
  <si>
    <t xml:space="preserve">會費、捐助、補助、分攤、救助(濟)與交流活動費  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</si>
  <si>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</si>
  <si>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</si>
  <si>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補貼(償)、獎勵、慰問與救助(濟)    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</si>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</sst>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.75">
      <c r="A1" s="6"/>
      <c r="B1" s="6"/>
      <c r="D1" s="7"/>
      <c r="E1" s="7" t="s">
        <v>8</v>
      </c>
      <c r="F1" s="7"/>
      <c r="G1" s="7"/>
      <c r="H1" s="6"/>
      <c r="I1" s="6"/>
    </row>
    <row r="2" spans="1:9" ht="21.75">
      <c r="A2" s="6"/>
      <c r="B2" s="6"/>
      <c r="D2" s="8"/>
      <c r="E2" s="8" t="s">
        <v>2</v>
      </c>
      <c r="F2" s="8"/>
      <c r="G2" s="8"/>
      <c r="H2" s="6"/>
      <c r="I2" s="6"/>
    </row>
    <row r="3" spans="1:9" ht="16.5" thickBot="1">
      <c r="A3" s="1"/>
      <c r="B3" s="5"/>
      <c r="D3" s="9"/>
      <c r="E3" s="2" t="s">
        <v>9</v>
      </c>
      <c r="F3" s="9"/>
      <c r="G3" s="9"/>
      <c r="H3" s="5"/>
      <c r="I3" s="3" t="s">
        <v>6</v>
      </c>
    </row>
    <row r="4" spans="1:9" ht="15.75">
      <c r="A4" s="10" t="s">
        <v>7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5.75">
      <c r="A6" s="24" t="s">
        <v>13</v>
      </c>
      <c r="B6" s="25">
        <v>410431000</v>
      </c>
      <c r="C6" s="25">
        <v>169751000</v>
      </c>
      <c r="D6" s="25">
        <v>580182000</v>
      </c>
      <c r="E6" s="25">
        <v>363303354</v>
      </c>
      <c r="F6" s="25">
        <v>152801055</v>
      </c>
      <c r="G6" s="25">
        <v>516104409</v>
      </c>
      <c r="H6" s="25">
        <f>G6-D6</f>
        <v>-64077591</v>
      </c>
      <c r="I6" s="28">
        <f>IF(D6=0,"",ROUND(H6*100/D6,2))</f>
        <v>-11.04</v>
      </c>
    </row>
    <row r="7" spans="1:9" ht="15.75">
      <c r="A7" s="23" t="s">
        <v>14</v>
      </c>
      <c r="B7" s="22">
        <v>260540000</v>
      </c>
      <c r="C7" s="22">
        <v>129519000</v>
      </c>
      <c r="D7" s="22">
        <v>390059000</v>
      </c>
      <c r="E7" s="22">
        <v>233002153</v>
      </c>
      <c r="F7" s="22">
        <v>107465849</v>
      </c>
      <c r="G7" s="22">
        <v>340468002</v>
      </c>
      <c r="H7" s="22">
        <f>G7-D7</f>
        <v>-49590998</v>
      </c>
      <c r="I7" s="29">
        <f>IF(D7=0,"",ROUND(H7*100/D7,2))</f>
        <v>-12.71</v>
      </c>
    </row>
    <row r="8" spans="1:9" ht="32.25">
      <c r="A8" s="23" t="s">
        <v>15</v>
      </c>
      <c r="B8" s="22">
        <v>19366000</v>
      </c>
      <c r="C8" s="22">
        <v>17670000</v>
      </c>
      <c r="D8" s="22">
        <v>37036000</v>
      </c>
      <c r="E8" s="22">
        <v>25768167</v>
      </c>
      <c r="F8" s="22">
        <v>27469293</v>
      </c>
      <c r="G8" s="22">
        <v>53237460</v>
      </c>
      <c r="H8" s="22">
        <f>G8-D8</f>
        <v>16201460</v>
      </c>
      <c r="I8" s="29">
        <f>IF(D8=0,"",ROUND(H8*100/D8,2))</f>
        <v>43.75</v>
      </c>
    </row>
    <row r="9" spans="1:9" ht="15.75">
      <c r="A9" s="23" t="s">
        <v>16</v>
      </c>
      <c r="B9" s="22">
        <v>4233000</v>
      </c>
      <c r="C9" s="22">
        <v>3117000</v>
      </c>
      <c r="D9" s="22">
        <v>7350000</v>
      </c>
      <c r="E9" s="22">
        <v>2581968</v>
      </c>
      <c r="F9" s="22">
        <v>1993710</v>
      </c>
      <c r="G9" s="22">
        <v>4575678</v>
      </c>
      <c r="H9" s="22">
        <f>G9-D9</f>
        <v>-2774322</v>
      </c>
      <c r="I9" s="29">
        <f>IF(D9=0,"",ROUND(H9*100/D9,2))</f>
        <v>-37.75</v>
      </c>
    </row>
    <row r="10" spans="1:9" ht="15.75">
      <c r="A10" s="23" t="s">
        <v>17</v>
      </c>
      <c r="B10" s="22">
        <v>346000</v>
      </c>
      <c r="C10" s="22">
        <v>0</v>
      </c>
      <c r="D10" s="22">
        <v>346000</v>
      </c>
      <c r="E10" s="22">
        <v>155695</v>
      </c>
      <c r="F10" s="22">
        <v>0</v>
      </c>
      <c r="G10" s="22">
        <v>155695</v>
      </c>
      <c r="H10" s="22">
        <f>G10-D10</f>
        <v>-190305</v>
      </c>
      <c r="I10" s="29">
        <f>IF(D10=0,"",ROUND(H10*100/D10,2))</f>
        <v>-55</v>
      </c>
    </row>
    <row r="11" spans="1:9" ht="15.75">
      <c r="A11" s="23" t="s">
        <v>18</v>
      </c>
      <c r="B11" s="22">
        <v>63960000</v>
      </c>
      <c r="C11" s="22">
        <v>0</v>
      </c>
      <c r="D11" s="22">
        <v>63960000</v>
      </c>
      <c r="E11" s="22">
        <v>54363275</v>
      </c>
      <c r="F11" s="22">
        <v>0</v>
      </c>
      <c r="G11" s="22">
        <v>54363275</v>
      </c>
      <c r="H11" s="22">
        <f>G11-D11</f>
        <v>-9596725</v>
      </c>
      <c r="I11" s="29">
        <f>IF(D11=0,"",ROUND(H11*100/D11,2))</f>
        <v>-15</v>
      </c>
    </row>
    <row r="12" spans="1:9" ht="15.75">
      <c r="A12" s="23" t="s">
        <v>19</v>
      </c>
      <c r="B12" s="22">
        <v>24686000</v>
      </c>
      <c r="C12" s="22">
        <v>9141000</v>
      </c>
      <c r="D12" s="22">
        <v>33827000</v>
      </c>
      <c r="E12" s="22">
        <v>19805122</v>
      </c>
      <c r="F12" s="22">
        <v>7526337</v>
      </c>
      <c r="G12" s="22">
        <v>27331459</v>
      </c>
      <c r="H12" s="22">
        <f>G12-D12</f>
        <v>-6495541</v>
      </c>
      <c r="I12" s="29">
        <f>IF(D12=0,"",ROUND(H12*100/D12,2))</f>
        <v>-19.2</v>
      </c>
    </row>
    <row r="13" spans="1:9" ht="15.75">
      <c r="A13" s="23" t="s">
        <v>20</v>
      </c>
      <c r="B13" s="22">
        <v>37288000</v>
      </c>
      <c r="C13" s="22">
        <v>10304000</v>
      </c>
      <c r="D13" s="22">
        <v>47592000</v>
      </c>
      <c r="E13" s="22">
        <v>27608784</v>
      </c>
      <c r="F13" s="22">
        <v>8345866</v>
      </c>
      <c r="G13" s="22">
        <v>35954650</v>
      </c>
      <c r="H13" s="22">
        <f>G13-D13</f>
        <v>-11637350</v>
      </c>
      <c r="I13" s="29">
        <f>IF(D13=0,"",ROUND(H13*100/D13,2))</f>
        <v>-24.45</v>
      </c>
    </row>
    <row r="14" spans="1:9" ht="15.75">
      <c r="A14" s="23" t="s">
        <v>21</v>
      </c>
      <c r="B14" s="22">
        <v>12000</v>
      </c>
      <c r="C14" s="22">
        <v>0</v>
      </c>
      <c r="D14" s="22">
        <v>12000</v>
      </c>
      <c r="E14" s="22">
        <v>18190</v>
      </c>
      <c r="F14" s="22">
        <v>0</v>
      </c>
      <c r="G14" s="22">
        <v>18190</v>
      </c>
      <c r="H14" s="22">
        <f>G14-D14</f>
        <v>6190</v>
      </c>
      <c r="I14" s="29">
        <f>IF(D14=0,"",ROUND(H14*100/D14,2))</f>
        <v>51.58</v>
      </c>
    </row>
    <row r="15" spans="1:9" ht="15.75">
      <c r="A15" s="23" t="s">
        <v>22</v>
      </c>
      <c r="B15" s="22">
        <v>86980000</v>
      </c>
      <c r="C15" s="22">
        <v>88700000</v>
      </c>
      <c r="D15" s="22">
        <v>175680000</v>
      </c>
      <c r="E15" s="22">
        <v>110769412</v>
      </c>
      <c r="F15" s="22">
        <v>124138332</v>
      </c>
      <c r="G15" s="22">
        <v>234907744</v>
      </c>
      <c r="H15" s="22">
        <f>G15-D15</f>
        <v>59227744</v>
      </c>
      <c r="I15" s="29">
        <f>IF(D15=0,"",ROUND(H15*100/D15,2))</f>
        <v>33.71</v>
      </c>
    </row>
    <row r="16" spans="1:9" ht="15.75">
      <c r="A16" s="23" t="s">
        <v>23</v>
      </c>
      <c r="B16" s="22">
        <v>7362000</v>
      </c>
      <c r="C16" s="22">
        <v>17565000</v>
      </c>
      <c r="D16" s="22">
        <v>24927000</v>
      </c>
      <c r="E16" s="22">
        <v>7020334</v>
      </c>
      <c r="F16" s="22">
        <v>9340252</v>
      </c>
      <c r="G16" s="22">
        <v>16360586</v>
      </c>
      <c r="H16" s="22">
        <f>G16-D16</f>
        <v>-8566414</v>
      </c>
      <c r="I16" s="29">
        <f>IF(D16=0,"",ROUND(H16*100/D16,2))</f>
        <v>-34.37</v>
      </c>
    </row>
    <row r="17" spans="1:9" ht="15.75">
      <c r="A17" s="23" t="s">
        <v>24</v>
      </c>
      <c r="B17" s="22">
        <v>3406000</v>
      </c>
      <c r="C17" s="22">
        <v>1421000</v>
      </c>
      <c r="D17" s="22">
        <v>4827000</v>
      </c>
      <c r="E17" s="22">
        <v>2095564</v>
      </c>
      <c r="F17" s="22">
        <v>560687</v>
      </c>
      <c r="G17" s="22">
        <v>2656251</v>
      </c>
      <c r="H17" s="22">
        <f>G17-D17</f>
        <v>-2170749</v>
      </c>
      <c r="I17" s="29">
        <f>IF(D17=0,"",ROUND(H17*100/D17,2))</f>
        <v>-44.97</v>
      </c>
    </row>
    <row r="18" spans="1:9" ht="15.75">
      <c r="A18" s="23" t="s">
        <v>25</v>
      </c>
      <c r="B18" s="22">
        <v>1922000</v>
      </c>
      <c r="C18" s="22">
        <v>12498000</v>
      </c>
      <c r="D18" s="22">
        <v>14420000</v>
      </c>
      <c r="E18" s="22">
        <v>2950939</v>
      </c>
      <c r="F18" s="22">
        <v>9923648</v>
      </c>
      <c r="G18" s="22">
        <v>12874587</v>
      </c>
      <c r="H18" s="22">
        <f>G18-D18</f>
        <v>-1545413</v>
      </c>
      <c r="I18" s="29">
        <f>IF(D18=0,"",ROUND(H18*100/D18,2))</f>
        <v>-10.72</v>
      </c>
    </row>
    <row r="19" spans="1:9" ht="15.75">
      <c r="A19" s="23" t="s">
        <v>26</v>
      </c>
      <c r="B19" s="22">
        <v>2247000</v>
      </c>
      <c r="C19" s="22">
        <v>4863000</v>
      </c>
      <c r="D19" s="22">
        <v>7110000</v>
      </c>
      <c r="E19" s="22">
        <v>3978178</v>
      </c>
      <c r="F19" s="22">
        <v>4266660</v>
      </c>
      <c r="G19" s="22">
        <v>8244838</v>
      </c>
      <c r="H19" s="22">
        <f>G19-D19</f>
        <v>1134838</v>
      </c>
      <c r="I19" s="29">
        <f>IF(D19=0,"",ROUND(H19*100/D19,2))</f>
        <v>15.96</v>
      </c>
    </row>
    <row r="20" spans="1:9" ht="15.75">
      <c r="A20" s="23" t="s">
        <v>27</v>
      </c>
      <c r="B20" s="22">
        <v>15393000</v>
      </c>
      <c r="C20" s="22">
        <v>8768000</v>
      </c>
      <c r="D20" s="22">
        <v>24161000</v>
      </c>
      <c r="E20" s="22">
        <v>25415732</v>
      </c>
      <c r="F20" s="22">
        <v>9425379</v>
      </c>
      <c r="G20" s="22">
        <v>34841111</v>
      </c>
      <c r="H20" s="22">
        <f>G20-D20</f>
        <v>10680111</v>
      </c>
      <c r="I20" s="29">
        <f>IF(D20=0,"",ROUND(H20*100/D20,2))</f>
        <v>44.2</v>
      </c>
    </row>
    <row r="21" spans="1:9" ht="15.75">
      <c r="A21" s="23" t="s">
        <v>28</v>
      </c>
      <c r="B21" s="22">
        <v>949000</v>
      </c>
      <c r="C21" s="22">
        <v>251000</v>
      </c>
      <c r="D21" s="22">
        <v>1200000</v>
      </c>
      <c r="E21" s="22">
        <v>731268</v>
      </c>
      <c r="F21" s="22">
        <v>158966</v>
      </c>
      <c r="G21" s="22">
        <v>890234</v>
      </c>
      <c r="H21" s="22">
        <f>G21-D21</f>
        <v>-309766</v>
      </c>
      <c r="I21" s="29">
        <f>IF(D21=0,"",ROUND(H21*100/D21,2))</f>
        <v>-25.81</v>
      </c>
    </row>
    <row r="22" spans="1:9" ht="15.75">
      <c r="A22" s="23" t="s">
        <v>29</v>
      </c>
      <c r="B22" s="22">
        <v>30880000</v>
      </c>
      <c r="C22" s="22">
        <v>12569000</v>
      </c>
      <c r="D22" s="22">
        <v>43449000</v>
      </c>
      <c r="E22" s="22">
        <v>47376719</v>
      </c>
      <c r="F22" s="22">
        <v>56096469</v>
      </c>
      <c r="G22" s="22">
        <v>103473188</v>
      </c>
      <c r="H22" s="22">
        <f>G22-D22</f>
        <v>60024188</v>
      </c>
      <c r="I22" s="29">
        <f>IF(D22=0,"",ROUND(H22*100/D22,2))</f>
        <v>138.15</v>
      </c>
    </row>
    <row r="23" spans="1:9" ht="15.75">
      <c r="A23" s="23" t="s">
        <v>30</v>
      </c>
      <c r="B23" s="22">
        <v>24725000</v>
      </c>
      <c r="C23" s="22">
        <v>30087000</v>
      </c>
      <c r="D23" s="22">
        <v>54812000</v>
      </c>
      <c r="E23" s="22">
        <v>21104678</v>
      </c>
      <c r="F23" s="22">
        <v>34085876</v>
      </c>
      <c r="G23" s="22">
        <v>55190554</v>
      </c>
      <c r="H23" s="22">
        <f>G23-D23</f>
        <v>378554</v>
      </c>
      <c r="I23" s="29">
        <f>IF(D23=0,"",ROUND(H23*100/D23,2))</f>
        <v>0.69</v>
      </c>
    </row>
    <row r="24" spans="1:9" ht="15.75">
      <c r="A24" s="23" t="s">
        <v>31</v>
      </c>
      <c r="B24" s="22">
        <v>96000</v>
      </c>
      <c r="C24" s="22">
        <v>678000</v>
      </c>
      <c r="D24" s="22">
        <v>774000</v>
      </c>
      <c r="E24" s="22">
        <v>96000</v>
      </c>
      <c r="F24" s="22">
        <v>280395</v>
      </c>
      <c r="G24" s="22">
        <v>376395</v>
      </c>
      <c r="H24" s="22">
        <f>G24-D24</f>
        <v>-397605</v>
      </c>
      <c r="I24" s="29">
        <f>IF(D24=0,"",ROUND(H24*100/D24,2))</f>
        <v>-51.37</v>
      </c>
    </row>
    <row r="25" spans="1:9" ht="15.75">
      <c r="A25" s="23" t="s">
        <v>32</v>
      </c>
      <c r="B25" s="22">
        <v>16905000</v>
      </c>
      <c r="C25" s="22">
        <v>16599000</v>
      </c>
      <c r="D25" s="22">
        <v>33504000</v>
      </c>
      <c r="E25" s="22">
        <v>19454751</v>
      </c>
      <c r="F25" s="22">
        <v>26916318</v>
      </c>
      <c r="G25" s="22">
        <v>46371069</v>
      </c>
      <c r="H25" s="22">
        <f>G25-D25</f>
        <v>12867069</v>
      </c>
      <c r="I25" s="29">
        <f>IF(D25=0,"",ROUND(H25*100/D25,2))</f>
        <v>38.4</v>
      </c>
    </row>
    <row r="26" spans="1:9" ht="15.75">
      <c r="A26" s="23" t="s">
        <v>33</v>
      </c>
      <c r="B26" s="22">
        <v>520000</v>
      </c>
      <c r="C26" s="22">
        <v>1300000</v>
      </c>
      <c r="D26" s="22">
        <v>1820000</v>
      </c>
      <c r="E26" s="22">
        <v>400597</v>
      </c>
      <c r="F26" s="22">
        <v>398085</v>
      </c>
      <c r="G26" s="22">
        <v>798682</v>
      </c>
      <c r="H26" s="22">
        <f>G26-D26</f>
        <v>-1021318</v>
      </c>
      <c r="I26" s="29">
        <f>IF(D26=0,"",ROUND(H26*100/D26,2))</f>
        <v>-56.12</v>
      </c>
    </row>
    <row r="27" spans="1:9" ht="15.75">
      <c r="A27" s="23" t="s">
        <v>34</v>
      </c>
      <c r="B27" s="22">
        <v>16385000</v>
      </c>
      <c r="C27" s="22">
        <v>15299000</v>
      </c>
      <c r="D27" s="22">
        <v>31684000</v>
      </c>
      <c r="E27" s="22">
        <v>19054154</v>
      </c>
      <c r="F27" s="22">
        <v>26518233</v>
      </c>
      <c r="G27" s="22">
        <v>45572387</v>
      </c>
      <c r="H27" s="22">
        <f>G27-D27</f>
        <v>13888387</v>
      </c>
      <c r="I27" s="29">
        <f>IF(D27=0,"",ROUND(H27*100/D27,2))</f>
        <v>43.83</v>
      </c>
    </row>
    <row r="28" spans="1:9" ht="15.75">
      <c r="A28" s="23" t="s">
        <v>35</v>
      </c>
      <c r="B28" s="22">
        <v>3978000</v>
      </c>
      <c r="C28" s="22">
        <v>5377000</v>
      </c>
      <c r="D28" s="22">
        <v>9355000</v>
      </c>
      <c r="E28" s="22">
        <v>2562191</v>
      </c>
      <c r="F28" s="22">
        <v>3447537</v>
      </c>
      <c r="G28" s="22">
        <v>6009728</v>
      </c>
      <c r="H28" s="22">
        <f>G28-D28</f>
        <v>-3345272</v>
      </c>
      <c r="I28" s="29">
        <f>IF(D28=0,"",ROUND(H28*100/D28,2))</f>
        <v>-35.76</v>
      </c>
    </row>
    <row r="29" spans="1:9" ht="15.75">
      <c r="A29" s="23" t="s">
        <v>36</v>
      </c>
      <c r="B29" s="22">
        <v>238000</v>
      </c>
      <c r="C29" s="22">
        <v>115000</v>
      </c>
      <c r="D29" s="22">
        <v>353000</v>
      </c>
      <c r="E29" s="22">
        <v>168600</v>
      </c>
      <c r="F29" s="22">
        <v>166414</v>
      </c>
      <c r="G29" s="22">
        <v>335014</v>
      </c>
      <c r="H29" s="22">
        <f>G29-D29</f>
        <v>-17986</v>
      </c>
      <c r="I29" s="29">
        <f>IF(D29=0,"",ROUND(H29*100/D29,2))</f>
        <v>-5.1</v>
      </c>
    </row>
    <row r="30" spans="1:9" ht="15.75">
      <c r="A30" s="23" t="s">
        <v>37</v>
      </c>
      <c r="B30" s="22">
        <v>570000</v>
      </c>
      <c r="C30" s="22">
        <v>1050000</v>
      </c>
      <c r="D30" s="22">
        <v>1620000</v>
      </c>
      <c r="E30" s="22">
        <v>385996</v>
      </c>
      <c r="F30" s="22">
        <v>1077985</v>
      </c>
      <c r="G30" s="22">
        <v>1463981</v>
      </c>
      <c r="H30" s="22">
        <f>G30-D30</f>
        <v>-156019</v>
      </c>
      <c r="I30" s="29">
        <f>IF(D30=0,"",ROUND(H30*100/D30,2))</f>
        <v>-9.63</v>
      </c>
    </row>
    <row r="31" spans="1:9" ht="15.75">
      <c r="A31" s="23" t="s">
        <v>38</v>
      </c>
      <c r="B31" s="22">
        <v>1808000</v>
      </c>
      <c r="C31" s="22">
        <v>840000</v>
      </c>
      <c r="D31" s="22">
        <v>2648000</v>
      </c>
      <c r="E31" s="22">
        <v>8000</v>
      </c>
      <c r="F31" s="22">
        <v>875555</v>
      </c>
      <c r="G31" s="22">
        <v>883555</v>
      </c>
      <c r="H31" s="22">
        <f>G31-D31</f>
        <v>-1764445</v>
      </c>
      <c r="I31" s="29">
        <f>IF(D31=0,"",ROUND(H31*100/D31,2))</f>
        <v>-66.63</v>
      </c>
    </row>
    <row r="32" spans="1:9" ht="32.25">
      <c r="A32" s="23" t="s">
        <v>39</v>
      </c>
      <c r="B32" s="22">
        <v>862000</v>
      </c>
      <c r="C32" s="22">
        <v>3142000</v>
      </c>
      <c r="D32" s="22">
        <v>4004000</v>
      </c>
      <c r="E32" s="22">
        <v>1406743</v>
      </c>
      <c r="F32" s="22">
        <v>1057763</v>
      </c>
      <c r="G32" s="22">
        <v>2464506</v>
      </c>
      <c r="H32" s="22">
        <f>G32-D32</f>
        <v>-1539494</v>
      </c>
      <c r="I32" s="29">
        <f>IF(D32=0,"",ROUND(H32*100/D32,2))</f>
        <v>-38.45</v>
      </c>
    </row>
    <row r="33" spans="1:9" ht="15.75">
      <c r="A33" s="23" t="s">
        <v>40</v>
      </c>
      <c r="B33" s="22">
        <v>500000</v>
      </c>
      <c r="C33" s="22">
        <v>230000</v>
      </c>
      <c r="D33" s="22">
        <v>730000</v>
      </c>
      <c r="E33" s="22">
        <v>592852</v>
      </c>
      <c r="F33" s="22">
        <v>269820</v>
      </c>
      <c r="G33" s="22">
        <v>862672</v>
      </c>
      <c r="H33" s="22">
        <f>G33-D33</f>
        <v>132672</v>
      </c>
      <c r="I33" s="29">
        <f>IF(D33=0,"",ROUND(H33*100/D33,2))</f>
        <v>18.17</v>
      </c>
    </row>
    <row r="34" spans="1:9" ht="15.75">
      <c r="A34" s="23" t="s">
        <v>41</v>
      </c>
      <c r="B34" s="22">
        <v>78222000</v>
      </c>
      <c r="C34" s="22">
        <v>2949000</v>
      </c>
      <c r="D34" s="22">
        <v>81171000</v>
      </c>
      <c r="E34" s="22">
        <v>68653144</v>
      </c>
      <c r="F34" s="22">
        <v>13085275</v>
      </c>
      <c r="G34" s="22">
        <v>81738419</v>
      </c>
      <c r="H34" s="22">
        <f>G34-D34</f>
        <v>567419</v>
      </c>
      <c r="I34" s="29">
        <f>IF(D34=0,"",ROUND(H34*100/D34,2))</f>
        <v>0.7</v>
      </c>
    </row>
    <row r="35" spans="1:9" ht="15.75">
      <c r="A35" s="23" t="s">
        <v>42</v>
      </c>
      <c r="B35" s="22">
        <v>270000</v>
      </c>
      <c r="C35" s="22">
        <v>0</v>
      </c>
      <c r="D35" s="22">
        <v>270000</v>
      </c>
      <c r="E35" s="22">
        <v>270036</v>
      </c>
      <c r="F35" s="22">
        <v>0</v>
      </c>
      <c r="G35" s="22">
        <v>270036</v>
      </c>
      <c r="H35" s="22">
        <f>G35-D35</f>
        <v>36</v>
      </c>
      <c r="I35" s="29">
        <f>IF(D35=0,"",ROUND(H35*100/D35,2))</f>
        <v>0.01</v>
      </c>
    </row>
    <row r="36" spans="1:9" ht="15.75">
      <c r="A36" s="23" t="s">
        <v>43</v>
      </c>
      <c r="B36" s="22">
        <v>12568000</v>
      </c>
      <c r="C36" s="22">
        <v>0</v>
      </c>
      <c r="D36" s="22">
        <v>12568000</v>
      </c>
      <c r="E36" s="22">
        <v>14760649</v>
      </c>
      <c r="F36" s="22">
        <v>0</v>
      </c>
      <c r="G36" s="22">
        <v>14760649</v>
      </c>
      <c r="H36" s="22">
        <f>G36-D36</f>
        <v>2192649</v>
      </c>
      <c r="I36" s="29">
        <f>IF(D36=0,"",ROUND(H36*100/D36,2))</f>
        <v>17.45</v>
      </c>
    </row>
    <row r="37" spans="1:9" ht="15.75">
      <c r="A37" s="23" t="s">
        <v>44</v>
      </c>
      <c r="B37" s="22">
        <v>15363000</v>
      </c>
      <c r="C37" s="22">
        <v>1973000</v>
      </c>
      <c r="D37" s="22">
        <v>17336000</v>
      </c>
      <c r="E37" s="22">
        <v>15793791</v>
      </c>
      <c r="F37" s="22">
        <v>5431697</v>
      </c>
      <c r="G37" s="22">
        <v>21225488</v>
      </c>
      <c r="H37" s="22">
        <f>G37-D37</f>
        <v>3889488</v>
      </c>
      <c r="I37" s="29">
        <f>IF(D37=0,"",ROUND(H37*100/D37,2))</f>
        <v>22.44</v>
      </c>
    </row>
    <row r="38" spans="1:9" ht="32.25">
      <c r="A38" s="23" t="s">
        <v>45</v>
      </c>
      <c r="B38" s="22">
        <v>3629000</v>
      </c>
      <c r="C38" s="22">
        <v>128000</v>
      </c>
      <c r="D38" s="22">
        <v>3757000</v>
      </c>
      <c r="E38" s="22">
        <v>2944150</v>
      </c>
      <c r="F38" s="22">
        <v>294693</v>
      </c>
      <c r="G38" s="22">
        <v>3238843</v>
      </c>
      <c r="H38" s="22">
        <f>G38-D38</f>
        <v>-518157</v>
      </c>
      <c r="I38" s="29">
        <f>IF(D38=0,"",ROUND(H38*100/D38,2))</f>
        <v>-13.79</v>
      </c>
    </row>
    <row r="39" spans="1:9" ht="15.75">
      <c r="A39" s="23" t="s">
        <v>46</v>
      </c>
      <c r="B39" s="22">
        <v>21031000</v>
      </c>
      <c r="C39" s="22">
        <v>779000</v>
      </c>
      <c r="D39" s="22">
        <v>21810000</v>
      </c>
      <c r="E39" s="22">
        <v>13718915</v>
      </c>
      <c r="F39" s="22">
        <v>4125484</v>
      </c>
      <c r="G39" s="22">
        <v>17844399</v>
      </c>
      <c r="H39" s="22">
        <f>G39-D39</f>
        <v>-3965601</v>
      </c>
      <c r="I39" s="29">
        <f>IF(D39=0,"",ROUND(H39*100/D39,2))</f>
        <v>-18.18</v>
      </c>
    </row>
    <row r="40" spans="1:9" ht="15.75">
      <c r="A40" s="23" t="s">
        <v>47</v>
      </c>
      <c r="B40" s="22">
        <v>12157000</v>
      </c>
      <c r="C40" s="22">
        <v>0</v>
      </c>
      <c r="D40" s="22">
        <v>12157000</v>
      </c>
      <c r="E40" s="22">
        <v>12158751</v>
      </c>
      <c r="F40" s="22">
        <v>0</v>
      </c>
      <c r="G40" s="22">
        <v>12158751</v>
      </c>
      <c r="H40" s="22">
        <f>G40-D40</f>
        <v>1751</v>
      </c>
      <c r="I40" s="29">
        <f>IF(D40=0,"",ROUND(H40*100/D40,2))</f>
        <v>0.01</v>
      </c>
    </row>
    <row r="41" spans="1:9" ht="15.75">
      <c r="A41" s="23" t="s">
        <v>48</v>
      </c>
      <c r="B41" s="22">
        <v>13204000</v>
      </c>
      <c r="C41" s="22">
        <v>69000</v>
      </c>
      <c r="D41" s="22">
        <v>13273000</v>
      </c>
      <c r="E41" s="22">
        <v>9006852</v>
      </c>
      <c r="F41" s="22">
        <v>3233401</v>
      </c>
      <c r="G41" s="22">
        <v>12240253</v>
      </c>
      <c r="H41" s="22">
        <f>G41-D41</f>
        <v>-1032747</v>
      </c>
      <c r="I41" s="29">
        <f>IF(D41=0,"",ROUND(H41*100/D41,2))</f>
        <v>-7.78</v>
      </c>
    </row>
    <row r="42" spans="1:9" ht="15.75">
      <c r="A42" s="23" t="s">
        <v>49</v>
      </c>
      <c r="B42" s="22">
        <v>1223000</v>
      </c>
      <c r="C42" s="22">
        <v>1756000</v>
      </c>
      <c r="D42" s="22">
        <v>2979000</v>
      </c>
      <c r="E42" s="22">
        <v>59905</v>
      </c>
      <c r="F42" s="22">
        <v>445484</v>
      </c>
      <c r="G42" s="22">
        <v>505389</v>
      </c>
      <c r="H42" s="22">
        <f>G42-D42</f>
        <v>-2473611</v>
      </c>
      <c r="I42" s="29">
        <f>IF(D42=0,"",ROUND(H42*100/D42,2))</f>
        <v>-83.03</v>
      </c>
    </row>
    <row r="43" spans="1:9" ht="15.75">
      <c r="A43" s="23" t="s">
        <v>50</v>
      </c>
      <c r="B43" s="22">
        <v>1023000</v>
      </c>
      <c r="C43" s="22">
        <v>459000</v>
      </c>
      <c r="D43" s="22">
        <v>1482000</v>
      </c>
      <c r="E43" s="22">
        <v>0</v>
      </c>
      <c r="F43" s="22">
        <v>3561</v>
      </c>
      <c r="G43" s="22">
        <v>3561</v>
      </c>
      <c r="H43" s="22">
        <f>G43-D43</f>
        <v>-1478439</v>
      </c>
      <c r="I43" s="29">
        <f>IF(D43=0,"",ROUND(H43*100/D43,2))</f>
        <v>-99.76</v>
      </c>
    </row>
    <row r="44" spans="1:9" ht="15.75">
      <c r="A44" s="23" t="s">
        <v>51</v>
      </c>
      <c r="B44" s="22">
        <v>0</v>
      </c>
      <c r="C44" s="22">
        <v>400000</v>
      </c>
      <c r="D44" s="22">
        <v>400000</v>
      </c>
      <c r="E44" s="22">
        <v>0</v>
      </c>
      <c r="F44" s="22">
        <v>190512</v>
      </c>
      <c r="G44" s="22">
        <v>190512</v>
      </c>
      <c r="H44" s="22">
        <f>G44-D44</f>
        <v>-209488</v>
      </c>
      <c r="I44" s="29">
        <f>IF(D44=0,"",ROUND(H44*100/D44,2))</f>
        <v>-52.37</v>
      </c>
    </row>
    <row r="45" spans="1:9" ht="15.75">
      <c r="A45" s="23" t="s">
        <v>52</v>
      </c>
      <c r="B45" s="22">
        <v>0</v>
      </c>
      <c r="C45" s="22">
        <v>781000</v>
      </c>
      <c r="D45" s="22">
        <v>781000</v>
      </c>
      <c r="E45" s="22">
        <v>1782</v>
      </c>
      <c r="F45" s="22">
        <v>154833</v>
      </c>
      <c r="G45" s="22">
        <v>156615</v>
      </c>
      <c r="H45" s="22">
        <f>G45-D45</f>
        <v>-624385</v>
      </c>
      <c r="I45" s="29">
        <f>IF(D45=0,"",ROUND(H45*100/D45,2))</f>
        <v>-79.95</v>
      </c>
    </row>
    <row r="46" spans="1:9" ht="15.75">
      <c r="A46" s="23" t="s">
        <v>53</v>
      </c>
      <c r="B46" s="22">
        <v>200000</v>
      </c>
      <c r="C46" s="22">
        <v>116000</v>
      </c>
      <c r="D46" s="22">
        <v>316000</v>
      </c>
      <c r="E46" s="22">
        <v>58123</v>
      </c>
      <c r="F46" s="22">
        <v>96578</v>
      </c>
      <c r="G46" s="22">
        <v>154701</v>
      </c>
      <c r="H46" s="22">
        <f>G46-D46</f>
        <v>-161299</v>
      </c>
      <c r="I46" s="29">
        <f>IF(D46=0,"",ROUND(H46*100/D46,2))</f>
        <v>-51.04</v>
      </c>
    </row>
    <row r="47" spans="1:9" ht="48">
      <c r="A47" s="23" t="s">
        <v>54</v>
      </c>
      <c r="B47" s="22">
        <v>2795000</v>
      </c>
      <c r="C47" s="22">
        <v>53210000</v>
      </c>
      <c r="D47" s="22">
        <v>56005000</v>
      </c>
      <c r="E47" s="22">
        <v>15404647</v>
      </c>
      <c r="F47" s="22">
        <v>34371559</v>
      </c>
      <c r="G47" s="22">
        <v>49776206</v>
      </c>
      <c r="H47" s="22">
        <f>G47-D47</f>
        <v>-6228794</v>
      </c>
      <c r="I47" s="29">
        <f>IF(D47=0,"",ROUND(H47*100/D47,2))</f>
        <v>-11.12</v>
      </c>
    </row>
    <row r="48" spans="1:9" ht="15.75">
      <c r="A48" s="23" t="s">
        <v>55</v>
      </c>
      <c r="B48" s="22">
        <v>270000</v>
      </c>
      <c r="C48" s="22">
        <v>164000</v>
      </c>
      <c r="D48" s="22">
        <v>434000</v>
      </c>
      <c r="E48" s="22">
        <v>12430</v>
      </c>
      <c r="F48" s="22">
        <v>101516</v>
      </c>
      <c r="G48" s="22">
        <v>113946</v>
      </c>
      <c r="H48" s="22">
        <f>G48-D48</f>
        <v>-320054</v>
      </c>
      <c r="I48" s="29">
        <f>IF(D48=0,"",ROUND(H48*100/D48,2))</f>
        <v>-73.75</v>
      </c>
    </row>
    <row r="49" spans="1:9" ht="15.75">
      <c r="A49" s="23" t="s">
        <v>56</v>
      </c>
      <c r="B49" s="22">
        <v>860000</v>
      </c>
      <c r="C49" s="22">
        <v>49660000</v>
      </c>
      <c r="D49" s="22">
        <v>50520000</v>
      </c>
      <c r="E49" s="22">
        <v>14700439</v>
      </c>
      <c r="F49" s="22">
        <v>27933677</v>
      </c>
      <c r="G49" s="22">
        <v>42634116</v>
      </c>
      <c r="H49" s="22">
        <f>G49-D49</f>
        <v>-7885884</v>
      </c>
      <c r="I49" s="29">
        <f>IF(D49=0,"",ROUND(H49*100/D49,2))</f>
        <v>-15.61</v>
      </c>
    </row>
    <row r="50" spans="1:9" ht="32.25">
      <c r="A50" s="23" t="s">
        <v>57</v>
      </c>
      <c r="B50" s="22">
        <v>550000</v>
      </c>
      <c r="C50" s="22">
        <v>3300000</v>
      </c>
      <c r="D50" s="22">
        <v>3850000</v>
      </c>
      <c r="E50" s="22">
        <v>46010</v>
      </c>
      <c r="F50" s="22">
        <v>6311926</v>
      </c>
      <c r="G50" s="22">
        <v>6357936</v>
      </c>
      <c r="H50" s="22">
        <f>G50-D50</f>
        <v>2507936</v>
      </c>
      <c r="I50" s="29">
        <f>IF(D50=0,"",ROUND(H50*100/D50,2))</f>
        <v>65.14</v>
      </c>
    </row>
    <row r="51" spans="1:9" ht="15.75">
      <c r="A51" s="23" t="s">
        <v>58</v>
      </c>
      <c r="B51" s="22">
        <v>1115000</v>
      </c>
      <c r="C51" s="22">
        <v>86000</v>
      </c>
      <c r="D51" s="22">
        <v>1201000</v>
      </c>
      <c r="E51" s="22">
        <v>645768</v>
      </c>
      <c r="F51" s="22">
        <v>24440</v>
      </c>
      <c r="G51" s="22">
        <v>670208</v>
      </c>
      <c r="H51" s="22">
        <f>G51-D51</f>
        <v>-530792</v>
      </c>
      <c r="I51" s="29">
        <f>IF(D51=0,"",ROUND(H51*100/D51,2))</f>
        <v>-44.2</v>
      </c>
    </row>
    <row r="52" spans="1:9" ht="32.25">
      <c r="A52" s="23" t="s">
        <v>59</v>
      </c>
      <c r="B52" s="22">
        <v>0</v>
      </c>
      <c r="C52" s="22">
        <v>0</v>
      </c>
      <c r="D52" s="22">
        <v>0</v>
      </c>
      <c r="E52" s="22">
        <v>0</v>
      </c>
      <c r="F52" s="22">
        <v>412102</v>
      </c>
      <c r="G52" s="22">
        <v>412102</v>
      </c>
      <c r="H52" s="22">
        <f>G52-D52</f>
        <v>412102</v>
      </c>
      <c r="I52" s="29">
        <f>IF(D52=0,"",ROUND(H52*100/D52,2))</f>
      </c>
    </row>
    <row r="53" spans="1:9" ht="15.75">
      <c r="A53" s="23" t="s">
        <v>60</v>
      </c>
      <c r="B53" s="22">
        <v>0</v>
      </c>
      <c r="C53" s="22">
        <v>0</v>
      </c>
      <c r="D53" s="22">
        <v>0</v>
      </c>
      <c r="E53" s="22">
        <v>0</v>
      </c>
      <c r="F53" s="22">
        <v>412102</v>
      </c>
      <c r="G53" s="22">
        <v>412102</v>
      </c>
      <c r="H53" s="22">
        <f>G53-D53</f>
        <v>412102</v>
      </c>
      <c r="I53" s="29">
        <f>IF(D53=0,"",ROUND(H53*100/D53,2))</f>
      </c>
    </row>
    <row r="54" spans="1:9" ht="16.5" thickBot="1">
      <c r="A54" s="26" t="s">
        <v>61</v>
      </c>
      <c r="B54" s="27">
        <v>600534000</v>
      </c>
      <c r="C54" s="27">
        <v>338342000</v>
      </c>
      <c r="D54" s="27">
        <v>938876000</v>
      </c>
      <c r="E54" s="27">
        <v>580207404</v>
      </c>
      <c r="F54" s="27">
        <v>355617662</v>
      </c>
      <c r="G54" s="27">
        <v>935825066</v>
      </c>
      <c r="H54" s="27">
        <f>G54-D54</f>
        <v>-3050934</v>
      </c>
      <c r="I54" s="30">
        <f>IF(D54=0,"",ROUND(H54*100/D54,2))</f>
        <v>-0.32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2007-01-24T15:03:20Z</dcterms:created>
  <dcterms:modified xsi:type="dcterms:W3CDTF">2018-08-30T09:40:14Z</dcterms:modified>
  <cp:category/>
  <cp:version/>
  <cp:contentType/>
  <cp:contentStatus/>
</cp:coreProperties>
</file>