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<sst xmlns="http://schemas.openxmlformats.org/spreadsheetml/2006/main" count="64" uniqueCount="61">
  <si>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</si>
  <si>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</si>
  <si>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各項費用彙計表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</si>
  <si>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</si>
  <si>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</si>
  <si>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</si>
  <si>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科   目   名   稱</t>
  </si>
  <si>
    <t>單位:新臺幣元</t>
  </si>
  <si>
    <t>國立清華大學校務基金</t>
  </si>
  <si>
    <t>中華民國109年度</t>
  </si>
  <si>
    <t>本 年 度 預 算 數</t>
  </si>
  <si>
    <t>政府補助
收入支應</t>
  </si>
  <si>
    <t>自籌收入
支　　應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</si>
  <si>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</si>
  <si>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</si>
  <si>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</si>
  <si>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</si>
  <si>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</si>
  <si>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</si>
  <si>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</si>
  <si>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</si>
  <si>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</si>
  <si>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</si>
  <si>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</si>
  <si>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</si>
  <si>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印刷裝訂與廣告費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</si>
  <si>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</si>
  <si>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</si>
  <si>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</si>
  <si>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</si>
  <si>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</si>
  <si>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</si>
  <si>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</si>
  <si>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</si>
  <si>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</si>
  <si>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</si>
  <si>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</si>
  <si>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</si>
  <si>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</si>
  <si>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</si>
  <si>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　利息        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</si>
  <si>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</si>
  <si>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</si>
  <si>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</si>
  <si>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</si>
  <si>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</si>
  <si>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</si>
  <si>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</si>
  <si>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</si>
  <si>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</si>
  <si>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</si>
  <si>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</si>
  <si>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</si>
  <si>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分擔            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</si>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</sst>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0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1">
      <c r="A1" s="6"/>
      <c r="B1" s="6"/>
      <c r="D1" s="7"/>
      <c r="E1" s="7" t="s">
        <v>8</v>
      </c>
      <c r="F1" s="7"/>
      <c r="G1" s="7"/>
      <c r="H1" s="6"/>
      <c r="I1" s="6"/>
    </row>
    <row r="2" spans="1:9" ht="21">
      <c r="A2" s="6"/>
      <c r="B2" s="6"/>
      <c r="D2" s="8"/>
      <c r="E2" s="8" t="s">
        <v>2</v>
      </c>
      <c r="F2" s="8"/>
      <c r="G2" s="8"/>
      <c r="H2" s="6"/>
      <c r="I2" s="6"/>
    </row>
    <row r="3" spans="1:9" ht="17.25" thickBot="1">
      <c r="A3" s="1"/>
      <c r="B3" s="5"/>
      <c r="D3" s="9"/>
      <c r="E3" s="2" t="s">
        <v>9</v>
      </c>
      <c r="F3" s="9"/>
      <c r="G3" s="9"/>
      <c r="H3" s="5"/>
      <c r="I3" s="3" t="s">
        <v>7</v>
      </c>
    </row>
    <row r="4" spans="1:9" ht="16.5">
      <c r="A4" s="10" t="s">
        <v>6</v>
      </c>
      <c r="B4" s="13" t="s">
        <v>10</v>
      </c>
      <c r="C4" s="14"/>
      <c r="D4" s="15"/>
      <c r="E4" s="13" t="s">
        <v>5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3</v>
      </c>
      <c r="E5" s="19" t="s">
        <v>11</v>
      </c>
      <c r="F5" s="17" t="s">
        <v>12</v>
      </c>
      <c r="G5" s="18" t="s">
        <v>3</v>
      </c>
      <c r="H5" s="20" t="s">
        <v>4</v>
      </c>
      <c r="I5" s="21" t="s">
        <v>1</v>
      </c>
    </row>
    <row r="6" spans="1:9" ht="16.5">
      <c r="A6" s="24" t="s">
        <v>13</v>
      </c>
      <c r="B6" s="25">
        <v>2012381000</v>
      </c>
      <c r="C6" s="25">
        <v>420850000</v>
      </c>
      <c r="D6" s="25">
        <v>2433231000</v>
      </c>
      <c r="E6" s="25">
        <v>2090789888</v>
      </c>
      <c r="F6" s="25">
        <v>284192282</v>
      </c>
      <c r="G6" s="25">
        <v>2374982170</v>
      </c>
      <c r="H6" s="25">
        <f>G6-D6</f>
        <v>-58248830</v>
      </c>
      <c r="I6" s="28">
        <f>IF(D6=0,"",ROUND(H6*100/D6,2))</f>
        <v>-2.39</v>
      </c>
    </row>
    <row r="7" spans="1:9" ht="16.5">
      <c r="A7" s="23" t="s">
        <v>14</v>
      </c>
      <c r="B7" s="22">
        <v>1438940000</v>
      </c>
      <c r="C7" s="22">
        <v>141060000</v>
      </c>
      <c r="D7" s="22">
        <v>1580000000</v>
      </c>
      <c r="E7" s="22">
        <v>1447419478</v>
      </c>
      <c r="F7" s="22">
        <v>10854416</v>
      </c>
      <c r="G7" s="22">
        <v>1458273894</v>
      </c>
      <c r="H7" s="22">
        <f>G7-D7</f>
        <v>-121726106</v>
      </c>
      <c r="I7" s="29">
        <f>IF(D7=0,"",ROUND(H7*100/D7,2))</f>
        <v>-7.7</v>
      </c>
    </row>
    <row r="8" spans="1:9" ht="16.5">
      <c r="A8" s="23" t="s">
        <v>15</v>
      </c>
      <c r="B8" s="22">
        <v>69891000</v>
      </c>
      <c r="C8" s="22">
        <v>278388000</v>
      </c>
      <c r="D8" s="22">
        <v>348279000</v>
      </c>
      <c r="E8" s="22">
        <v>177016575</v>
      </c>
      <c r="F8" s="22">
        <v>266164536</v>
      </c>
      <c r="G8" s="22">
        <v>443181111</v>
      </c>
      <c r="H8" s="22">
        <f>G8-D8</f>
        <v>94902111</v>
      </c>
      <c r="I8" s="29">
        <f>IF(D8=0,"",ROUND(H8*100/D8,2))</f>
        <v>27.25</v>
      </c>
    </row>
    <row r="9" spans="1:9" ht="16.5">
      <c r="A9" s="23" t="s">
        <v>16</v>
      </c>
      <c r="B9" s="22">
        <v>14958000</v>
      </c>
      <c r="C9" s="22">
        <v>1402000</v>
      </c>
      <c r="D9" s="22">
        <v>16360000</v>
      </c>
      <c r="E9" s="22">
        <v>11536712</v>
      </c>
      <c r="F9" s="22">
        <v>432481</v>
      </c>
      <c r="G9" s="22">
        <v>11969193</v>
      </c>
      <c r="H9" s="22">
        <f>G9-D9</f>
        <v>-4390807</v>
      </c>
      <c r="I9" s="29">
        <f>IF(D9=0,"",ROUND(H9*100/D9,2))</f>
        <v>-26.84</v>
      </c>
    </row>
    <row r="10" spans="1:9" ht="16.5">
      <c r="A10" s="23" t="s">
        <v>17</v>
      </c>
      <c r="B10" s="22">
        <v>218135000</v>
      </c>
      <c r="C10" s="22">
        <v>0</v>
      </c>
      <c r="D10" s="22">
        <v>218135000</v>
      </c>
      <c r="E10" s="22">
        <v>201028028</v>
      </c>
      <c r="F10" s="22">
        <v>0</v>
      </c>
      <c r="G10" s="22">
        <v>201028028</v>
      </c>
      <c r="H10" s="22">
        <f>G10-D10</f>
        <v>-17106972</v>
      </c>
      <c r="I10" s="29">
        <f>IF(D10=0,"",ROUND(H10*100/D10,2))</f>
        <v>-7.84</v>
      </c>
    </row>
    <row r="11" spans="1:9" ht="16.5">
      <c r="A11" s="23" t="s">
        <v>18</v>
      </c>
      <c r="B11" s="22">
        <v>108326000</v>
      </c>
      <c r="C11" s="22">
        <v>0</v>
      </c>
      <c r="D11" s="22">
        <v>108326000</v>
      </c>
      <c r="E11" s="22">
        <v>108415173</v>
      </c>
      <c r="F11" s="22">
        <v>0</v>
      </c>
      <c r="G11" s="22">
        <v>108415173</v>
      </c>
      <c r="H11" s="22">
        <f>G11-D11</f>
        <v>89173</v>
      </c>
      <c r="I11" s="29">
        <f>IF(D11=0,"",ROUND(H11*100/D11,2))</f>
        <v>0.08</v>
      </c>
    </row>
    <row r="12" spans="1:9" ht="16.5">
      <c r="A12" s="23" t="s">
        <v>19</v>
      </c>
      <c r="B12" s="22">
        <v>162105000</v>
      </c>
      <c r="C12" s="22">
        <v>0</v>
      </c>
      <c r="D12" s="22">
        <v>162105000</v>
      </c>
      <c r="E12" s="22">
        <v>145367565</v>
      </c>
      <c r="F12" s="22">
        <v>6740849</v>
      </c>
      <c r="G12" s="22">
        <v>152108414</v>
      </c>
      <c r="H12" s="22">
        <f>G12-D12</f>
        <v>-9996586</v>
      </c>
      <c r="I12" s="29">
        <f>IF(D12=0,"",ROUND(H12*100/D12,2))</f>
        <v>-6.17</v>
      </c>
    </row>
    <row r="13" spans="1:9" ht="16.5">
      <c r="A13" s="23" t="s">
        <v>20</v>
      </c>
      <c r="B13" s="22">
        <v>26000</v>
      </c>
      <c r="C13" s="22">
        <v>0</v>
      </c>
      <c r="D13" s="22">
        <v>26000</v>
      </c>
      <c r="E13" s="22">
        <v>6357</v>
      </c>
      <c r="F13" s="22">
        <v>0</v>
      </c>
      <c r="G13" s="22">
        <v>6357</v>
      </c>
      <c r="H13" s="22">
        <f>G13-D13</f>
        <v>-19643</v>
      </c>
      <c r="I13" s="29">
        <f>IF(D13=0,"",ROUND(H13*100/D13,2))</f>
        <v>-75.55</v>
      </c>
    </row>
    <row r="14" spans="1:9" ht="16.5">
      <c r="A14" s="23" t="s">
        <v>21</v>
      </c>
      <c r="B14" s="22">
        <v>749118000</v>
      </c>
      <c r="C14" s="22">
        <v>1713727000</v>
      </c>
      <c r="D14" s="22">
        <v>2462845000</v>
      </c>
      <c r="E14" s="22">
        <v>868672397</v>
      </c>
      <c r="F14" s="22">
        <v>1508689219</v>
      </c>
      <c r="G14" s="22">
        <v>2377361616</v>
      </c>
      <c r="H14" s="22">
        <f>G14-D14</f>
        <v>-85483384</v>
      </c>
      <c r="I14" s="29">
        <f>IF(D14=0,"",ROUND(H14*100/D14,2))</f>
        <v>-3.47</v>
      </c>
    </row>
    <row r="15" spans="1:9" ht="16.5">
      <c r="A15" s="23" t="s">
        <v>22</v>
      </c>
      <c r="B15" s="22">
        <v>103235000</v>
      </c>
      <c r="C15" s="22">
        <v>118645000</v>
      </c>
      <c r="D15" s="22">
        <v>221880000</v>
      </c>
      <c r="E15" s="22">
        <v>94819912</v>
      </c>
      <c r="F15" s="22">
        <v>80607626</v>
      </c>
      <c r="G15" s="22">
        <v>175427538</v>
      </c>
      <c r="H15" s="22">
        <f>G15-D15</f>
        <v>-46452462</v>
      </c>
      <c r="I15" s="29">
        <f>IF(D15=0,"",ROUND(H15*100/D15,2))</f>
        <v>-20.94</v>
      </c>
    </row>
    <row r="16" spans="1:9" ht="16.5">
      <c r="A16" s="23" t="s">
        <v>23</v>
      </c>
      <c r="B16" s="22">
        <v>10884000</v>
      </c>
      <c r="C16" s="22">
        <v>19421000</v>
      </c>
      <c r="D16" s="22">
        <v>30305000</v>
      </c>
      <c r="E16" s="22">
        <v>1158759</v>
      </c>
      <c r="F16" s="22">
        <v>15000845</v>
      </c>
      <c r="G16" s="22">
        <v>16159604</v>
      </c>
      <c r="H16" s="22">
        <f>G16-D16</f>
        <v>-14145396</v>
      </c>
      <c r="I16" s="29">
        <f>IF(D16=0,"",ROUND(H16*100/D16,2))</f>
        <v>-46.68</v>
      </c>
    </row>
    <row r="17" spans="1:9" ht="16.5">
      <c r="A17" s="23" t="s">
        <v>24</v>
      </c>
      <c r="B17" s="22">
        <v>58660000</v>
      </c>
      <c r="C17" s="22">
        <v>159397000</v>
      </c>
      <c r="D17" s="22">
        <v>218057000</v>
      </c>
      <c r="E17" s="22">
        <v>14762131</v>
      </c>
      <c r="F17" s="22">
        <v>48184328</v>
      </c>
      <c r="G17" s="22">
        <v>62946459</v>
      </c>
      <c r="H17" s="22">
        <f>G17-D17</f>
        <v>-155110541</v>
      </c>
      <c r="I17" s="29">
        <f>IF(D17=0,"",ROUND(H17*100/D17,2))</f>
        <v>-71.13</v>
      </c>
    </row>
    <row r="18" spans="1:9" ht="16.5">
      <c r="A18" s="23" t="s">
        <v>25</v>
      </c>
      <c r="B18" s="22">
        <v>17605000</v>
      </c>
      <c r="C18" s="22">
        <v>44054000</v>
      </c>
      <c r="D18" s="22">
        <v>61659000</v>
      </c>
      <c r="E18" s="22">
        <v>19798919</v>
      </c>
      <c r="F18" s="22">
        <v>36971097</v>
      </c>
      <c r="G18" s="22">
        <v>56770016</v>
      </c>
      <c r="H18" s="22">
        <f>G18-D18</f>
        <v>-4888984</v>
      </c>
      <c r="I18" s="29">
        <f>IF(D18=0,"",ROUND(H18*100/D18,2))</f>
        <v>-7.93</v>
      </c>
    </row>
    <row r="19" spans="1:9" ht="16.5">
      <c r="A19" s="23" t="s">
        <v>26</v>
      </c>
      <c r="B19" s="22">
        <v>79950000</v>
      </c>
      <c r="C19" s="22">
        <v>123459000</v>
      </c>
      <c r="D19" s="22">
        <v>203409000</v>
      </c>
      <c r="E19" s="22">
        <v>49805863</v>
      </c>
      <c r="F19" s="22">
        <v>116925979</v>
      </c>
      <c r="G19" s="22">
        <v>166731842</v>
      </c>
      <c r="H19" s="22">
        <f>G19-D19</f>
        <v>-36677158</v>
      </c>
      <c r="I19" s="29">
        <f>IF(D19=0,"",ROUND(H19*100/D19,2))</f>
        <v>-18.03</v>
      </c>
    </row>
    <row r="20" spans="1:9" ht="16.5">
      <c r="A20" s="23" t="s">
        <v>27</v>
      </c>
      <c r="B20" s="22">
        <v>2341000</v>
      </c>
      <c r="C20" s="22">
        <v>7120000</v>
      </c>
      <c r="D20" s="22">
        <v>9461000</v>
      </c>
      <c r="E20" s="22">
        <v>296250</v>
      </c>
      <c r="F20" s="22">
        <v>4127087</v>
      </c>
      <c r="G20" s="22">
        <v>4423337</v>
      </c>
      <c r="H20" s="22">
        <f>G20-D20</f>
        <v>-5037663</v>
      </c>
      <c r="I20" s="29">
        <f>IF(D20=0,"",ROUND(H20*100/D20,2))</f>
        <v>-53.25</v>
      </c>
    </row>
    <row r="21" spans="1:9" ht="16.5">
      <c r="A21" s="23" t="s">
        <v>28</v>
      </c>
      <c r="B21" s="22">
        <v>386724000</v>
      </c>
      <c r="C21" s="22">
        <v>997104000</v>
      </c>
      <c r="D21" s="22">
        <v>1383828000</v>
      </c>
      <c r="E21" s="22">
        <v>611582939</v>
      </c>
      <c r="F21" s="22">
        <v>926440535</v>
      </c>
      <c r="G21" s="22">
        <v>1538023474</v>
      </c>
      <c r="H21" s="22">
        <f>G21-D21</f>
        <v>154195474</v>
      </c>
      <c r="I21" s="29">
        <f>IF(D21=0,"",ROUND(H21*100/D21,2))</f>
        <v>11.14</v>
      </c>
    </row>
    <row r="22" spans="1:9" ht="16.5">
      <c r="A22" s="23" t="s">
        <v>29</v>
      </c>
      <c r="B22" s="22">
        <v>89623000</v>
      </c>
      <c r="C22" s="22">
        <v>243170000</v>
      </c>
      <c r="D22" s="22">
        <v>332793000</v>
      </c>
      <c r="E22" s="22">
        <v>76351624</v>
      </c>
      <c r="F22" s="22">
        <v>279292848</v>
      </c>
      <c r="G22" s="22">
        <v>355644472</v>
      </c>
      <c r="H22" s="22">
        <f>G22-D22</f>
        <v>22851472</v>
      </c>
      <c r="I22" s="29">
        <f>IF(D22=0,"",ROUND(H22*100/D22,2))</f>
        <v>6.87</v>
      </c>
    </row>
    <row r="23" spans="1:9" ht="16.5">
      <c r="A23" s="23" t="s">
        <v>30</v>
      </c>
      <c r="B23" s="22">
        <v>96000</v>
      </c>
      <c r="C23" s="22">
        <v>1357000</v>
      </c>
      <c r="D23" s="22">
        <v>1453000</v>
      </c>
      <c r="E23" s="22">
        <v>96000</v>
      </c>
      <c r="F23" s="22">
        <v>1138874</v>
      </c>
      <c r="G23" s="22">
        <v>1234874</v>
      </c>
      <c r="H23" s="22">
        <f>G23-D23</f>
        <v>-218126</v>
      </c>
      <c r="I23" s="29">
        <f>IF(D23=0,"",ROUND(H23*100/D23,2))</f>
        <v>-15.01</v>
      </c>
    </row>
    <row r="24" spans="1:9" ht="16.5">
      <c r="A24" s="23" t="s">
        <v>31</v>
      </c>
      <c r="B24" s="22">
        <v>168717000</v>
      </c>
      <c r="C24" s="22">
        <v>522235000</v>
      </c>
      <c r="D24" s="22">
        <v>690952000</v>
      </c>
      <c r="E24" s="22">
        <v>309998218</v>
      </c>
      <c r="F24" s="22">
        <v>464605220</v>
      </c>
      <c r="G24" s="22">
        <v>774603438</v>
      </c>
      <c r="H24" s="22">
        <f>G24-D24</f>
        <v>83651438</v>
      </c>
      <c r="I24" s="29">
        <f>IF(D24=0,"",ROUND(H24*100/D24,2))</f>
        <v>12.11</v>
      </c>
    </row>
    <row r="25" spans="1:9" ht="16.5">
      <c r="A25" s="23" t="s">
        <v>32</v>
      </c>
      <c r="B25" s="22">
        <v>4777000</v>
      </c>
      <c r="C25" s="22">
        <v>8375000</v>
      </c>
      <c r="D25" s="22">
        <v>13152000</v>
      </c>
      <c r="E25" s="22">
        <v>3281397</v>
      </c>
      <c r="F25" s="22">
        <v>6796871</v>
      </c>
      <c r="G25" s="22">
        <v>10078268</v>
      </c>
      <c r="H25" s="22">
        <f>G25-D25</f>
        <v>-3073732</v>
      </c>
      <c r="I25" s="29">
        <f>IF(D25=0,"",ROUND(H25*100/D25,2))</f>
        <v>-23.37</v>
      </c>
    </row>
    <row r="26" spans="1:9" ht="16.5">
      <c r="A26" s="23" t="s">
        <v>33</v>
      </c>
      <c r="B26" s="22">
        <v>163940000</v>
      </c>
      <c r="C26" s="22">
        <v>513860000</v>
      </c>
      <c r="D26" s="22">
        <v>677800000</v>
      </c>
      <c r="E26" s="22">
        <v>306716821</v>
      </c>
      <c r="F26" s="22">
        <v>457808349</v>
      </c>
      <c r="G26" s="22">
        <v>764525170</v>
      </c>
      <c r="H26" s="22">
        <f>G26-D26</f>
        <v>86725170</v>
      </c>
      <c r="I26" s="29">
        <f>IF(D26=0,"",ROUND(H26*100/D26,2))</f>
        <v>12.8</v>
      </c>
    </row>
    <row r="27" spans="1:9" ht="16.5">
      <c r="A27" s="23" t="s">
        <v>34</v>
      </c>
      <c r="B27" s="22">
        <v>51402000</v>
      </c>
      <c r="C27" s="22">
        <v>54684000</v>
      </c>
      <c r="D27" s="22">
        <v>106086000</v>
      </c>
      <c r="E27" s="22">
        <v>22246222</v>
      </c>
      <c r="F27" s="22">
        <v>56138243</v>
      </c>
      <c r="G27" s="22">
        <v>78384465</v>
      </c>
      <c r="H27" s="22">
        <f>G27-D27</f>
        <v>-27701535</v>
      </c>
      <c r="I27" s="29">
        <f>IF(D27=0,"",ROUND(H27*100/D27,2))</f>
        <v>-26.11</v>
      </c>
    </row>
    <row r="28" spans="1:9" ht="16.5">
      <c r="A28" s="23" t="s">
        <v>35</v>
      </c>
      <c r="B28" s="22">
        <v>6383000</v>
      </c>
      <c r="C28" s="22">
        <v>8490000</v>
      </c>
      <c r="D28" s="22">
        <v>14873000</v>
      </c>
      <c r="E28" s="22">
        <v>2612206</v>
      </c>
      <c r="F28" s="22">
        <v>13809106</v>
      </c>
      <c r="G28" s="22">
        <v>16421312</v>
      </c>
      <c r="H28" s="22">
        <f>G28-D28</f>
        <v>1548312</v>
      </c>
      <c r="I28" s="29">
        <f>IF(D28=0,"",ROUND(H28*100/D28,2))</f>
        <v>10.41</v>
      </c>
    </row>
    <row r="29" spans="1:9" ht="16.5">
      <c r="A29" s="23" t="s">
        <v>36</v>
      </c>
      <c r="B29" s="22">
        <v>8437000</v>
      </c>
      <c r="C29" s="22">
        <v>20943000</v>
      </c>
      <c r="D29" s="22">
        <v>29380000</v>
      </c>
      <c r="E29" s="22">
        <v>2771299</v>
      </c>
      <c r="F29" s="22">
        <v>16497754</v>
      </c>
      <c r="G29" s="22">
        <v>19269053</v>
      </c>
      <c r="H29" s="22">
        <f>G29-D29</f>
        <v>-10110947</v>
      </c>
      <c r="I29" s="29">
        <f>IF(D29=0,"",ROUND(H29*100/D29,2))</f>
        <v>-34.41</v>
      </c>
    </row>
    <row r="30" spans="1:9" ht="16.5">
      <c r="A30" s="23" t="s">
        <v>37</v>
      </c>
      <c r="B30" s="22">
        <v>9449000</v>
      </c>
      <c r="C30" s="22">
        <v>9538000</v>
      </c>
      <c r="D30" s="22">
        <v>18987000</v>
      </c>
      <c r="E30" s="22">
        <v>3401390</v>
      </c>
      <c r="F30" s="22">
        <v>7448646</v>
      </c>
      <c r="G30" s="22">
        <v>10850036</v>
      </c>
      <c r="H30" s="22">
        <f>G30-D30</f>
        <v>-8136964</v>
      </c>
      <c r="I30" s="29">
        <f>IF(D30=0,"",ROUND(H30*100/D30,2))</f>
        <v>-42.86</v>
      </c>
    </row>
    <row r="31" spans="1:9" ht="16.5">
      <c r="A31" s="23" t="s">
        <v>38</v>
      </c>
      <c r="B31" s="22">
        <v>25983000</v>
      </c>
      <c r="C31" s="22">
        <v>8400000</v>
      </c>
      <c r="D31" s="22">
        <v>34383000</v>
      </c>
      <c r="E31" s="22">
        <v>12114236</v>
      </c>
      <c r="F31" s="22">
        <v>11722099</v>
      </c>
      <c r="G31" s="22">
        <v>23836335</v>
      </c>
      <c r="H31" s="22">
        <f>G31-D31</f>
        <v>-10546665</v>
      </c>
      <c r="I31" s="29">
        <f>IF(D31=0,"",ROUND(H31*100/D31,2))</f>
        <v>-30.67</v>
      </c>
    </row>
    <row r="32" spans="1:9" ht="16.5">
      <c r="A32" s="23" t="s">
        <v>39</v>
      </c>
      <c r="B32" s="22">
        <v>1150000</v>
      </c>
      <c r="C32" s="22">
        <v>1770000</v>
      </c>
      <c r="D32" s="22">
        <v>2920000</v>
      </c>
      <c r="E32" s="22">
        <v>1347091</v>
      </c>
      <c r="F32" s="22">
        <v>1841519</v>
      </c>
      <c r="G32" s="22">
        <v>3188610</v>
      </c>
      <c r="H32" s="22">
        <f>G32-D32</f>
        <v>268610</v>
      </c>
      <c r="I32" s="29">
        <f>IF(D32=0,"",ROUND(H32*100/D32,2))</f>
        <v>9.2</v>
      </c>
    </row>
    <row r="33" spans="1:9" ht="16.5">
      <c r="A33" s="23" t="s">
        <v>40</v>
      </c>
      <c r="B33" s="22">
        <v>0</v>
      </c>
      <c r="C33" s="22">
        <v>5543000</v>
      </c>
      <c r="D33" s="22">
        <v>5543000</v>
      </c>
      <c r="E33" s="22">
        <v>0</v>
      </c>
      <c r="F33" s="22">
        <v>4819119</v>
      </c>
      <c r="G33" s="22">
        <v>4819119</v>
      </c>
      <c r="H33" s="22">
        <f>G33-D33</f>
        <v>-723881</v>
      </c>
      <c r="I33" s="29">
        <f>IF(D33=0,"",ROUND(H33*100/D33,2))</f>
        <v>-13.06</v>
      </c>
    </row>
    <row r="34" spans="1:9" ht="16.5">
      <c r="A34" s="23" t="s">
        <v>41</v>
      </c>
      <c r="B34" s="22">
        <v>466732000</v>
      </c>
      <c r="C34" s="22">
        <v>452154000</v>
      </c>
      <c r="D34" s="22">
        <v>918886000</v>
      </c>
      <c r="E34" s="22">
        <v>445405157</v>
      </c>
      <c r="F34" s="22">
        <v>503469266</v>
      </c>
      <c r="G34" s="22">
        <v>948874423</v>
      </c>
      <c r="H34" s="22">
        <f>G34-D34</f>
        <v>29988423</v>
      </c>
      <c r="I34" s="29">
        <f>IF(D34=0,"",ROUND(H34*100/D34,2))</f>
        <v>3.26</v>
      </c>
    </row>
    <row r="35" spans="1:9" ht="33">
      <c r="A35" s="23" t="s">
        <v>42</v>
      </c>
      <c r="B35" s="22">
        <v>351915000</v>
      </c>
      <c r="C35" s="22">
        <v>426899000</v>
      </c>
      <c r="D35" s="22">
        <v>778814000</v>
      </c>
      <c r="E35" s="22">
        <v>319976611</v>
      </c>
      <c r="F35" s="22">
        <v>446353137</v>
      </c>
      <c r="G35" s="22">
        <v>766329748</v>
      </c>
      <c r="H35" s="22">
        <f>G35-D35</f>
        <v>-12484252</v>
      </c>
      <c r="I35" s="29">
        <f>IF(D35=0,"",ROUND(H35*100/D35,2))</f>
        <v>-1.6</v>
      </c>
    </row>
    <row r="36" spans="1:9" ht="16.5">
      <c r="A36" s="23" t="s">
        <v>43</v>
      </c>
      <c r="B36" s="22">
        <v>54249000</v>
      </c>
      <c r="C36" s="22">
        <v>0</v>
      </c>
      <c r="D36" s="22">
        <v>54249000</v>
      </c>
      <c r="E36" s="22">
        <v>51113813</v>
      </c>
      <c r="F36" s="22">
        <v>0</v>
      </c>
      <c r="G36" s="22">
        <v>51113813</v>
      </c>
      <c r="H36" s="22">
        <f>G36-D36</f>
        <v>-3135187</v>
      </c>
      <c r="I36" s="29">
        <f>IF(D36=0,"",ROUND(H36*100/D36,2))</f>
        <v>-5.78</v>
      </c>
    </row>
    <row r="37" spans="1:9" ht="16.5">
      <c r="A37" s="23" t="s">
        <v>44</v>
      </c>
      <c r="B37" s="22">
        <v>60568000</v>
      </c>
      <c r="C37" s="22">
        <v>25255000</v>
      </c>
      <c r="D37" s="22">
        <v>85823000</v>
      </c>
      <c r="E37" s="22">
        <v>74314733</v>
      </c>
      <c r="F37" s="22">
        <v>57116129</v>
      </c>
      <c r="G37" s="22">
        <v>131430862</v>
      </c>
      <c r="H37" s="22">
        <f>G37-D37</f>
        <v>45607862</v>
      </c>
      <c r="I37" s="29">
        <f>IF(D37=0,"",ROUND(H37*100/D37,2))</f>
        <v>53.14</v>
      </c>
    </row>
    <row r="38" spans="1:9" ht="16.5">
      <c r="A38" s="23" t="s">
        <v>45</v>
      </c>
      <c r="B38" s="22">
        <v>1721000</v>
      </c>
      <c r="C38" s="22">
        <v>6258000</v>
      </c>
      <c r="D38" s="22">
        <v>7979000</v>
      </c>
      <c r="E38" s="22">
        <v>1217723</v>
      </c>
      <c r="F38" s="22">
        <v>3215062</v>
      </c>
      <c r="G38" s="22">
        <v>4432785</v>
      </c>
      <c r="H38" s="22">
        <f>G38-D38</f>
        <v>-3546215</v>
      </c>
      <c r="I38" s="29">
        <f>IF(D38=0,"",ROUND(H38*100/D38,2))</f>
        <v>-44.44</v>
      </c>
    </row>
    <row r="39" spans="1:9" ht="16.5">
      <c r="A39" s="23" t="s">
        <v>46</v>
      </c>
      <c r="B39" s="22">
        <v>0</v>
      </c>
      <c r="C39" s="22">
        <v>250000</v>
      </c>
      <c r="D39" s="22">
        <v>250000</v>
      </c>
      <c r="E39" s="22">
        <v>0</v>
      </c>
      <c r="F39" s="22">
        <v>161661</v>
      </c>
      <c r="G39" s="22">
        <v>161661</v>
      </c>
      <c r="H39" s="22">
        <f>G39-D39</f>
        <v>-88339</v>
      </c>
      <c r="I39" s="29">
        <f>IF(D39=0,"",ROUND(H39*100/D39,2))</f>
        <v>-35.34</v>
      </c>
    </row>
    <row r="40" spans="1:9" ht="16.5">
      <c r="A40" s="23" t="s">
        <v>47</v>
      </c>
      <c r="B40" s="22">
        <v>0</v>
      </c>
      <c r="C40" s="22">
        <v>910000</v>
      </c>
      <c r="D40" s="22">
        <v>910000</v>
      </c>
      <c r="E40" s="22">
        <v>0</v>
      </c>
      <c r="F40" s="22">
        <v>700870</v>
      </c>
      <c r="G40" s="22">
        <v>700870</v>
      </c>
      <c r="H40" s="22">
        <f>G40-D40</f>
        <v>-209130</v>
      </c>
      <c r="I40" s="29">
        <f>IF(D40=0,"",ROUND(H40*100/D40,2))</f>
        <v>-22.98</v>
      </c>
    </row>
    <row r="41" spans="1:9" ht="16.5">
      <c r="A41" s="23" t="s">
        <v>48</v>
      </c>
      <c r="B41" s="22">
        <v>300000</v>
      </c>
      <c r="C41" s="22">
        <v>3608000</v>
      </c>
      <c r="D41" s="22">
        <v>3908000</v>
      </c>
      <c r="E41" s="22">
        <v>99689</v>
      </c>
      <c r="F41" s="22">
        <v>1440685</v>
      </c>
      <c r="G41" s="22">
        <v>1540374</v>
      </c>
      <c r="H41" s="22">
        <f>G41-D41</f>
        <v>-2367626</v>
      </c>
      <c r="I41" s="29">
        <f>IF(D41=0,"",ROUND(H41*100/D41,2))</f>
        <v>-60.58</v>
      </c>
    </row>
    <row r="42" spans="1:9" ht="16.5">
      <c r="A42" s="23" t="s">
        <v>49</v>
      </c>
      <c r="B42" s="22">
        <v>1421000</v>
      </c>
      <c r="C42" s="22">
        <v>1490000</v>
      </c>
      <c r="D42" s="22">
        <v>2911000</v>
      </c>
      <c r="E42" s="22">
        <v>1118034</v>
      </c>
      <c r="F42" s="22">
        <v>911846</v>
      </c>
      <c r="G42" s="22">
        <v>2029880</v>
      </c>
      <c r="H42" s="22">
        <f>G42-D42</f>
        <v>-881120</v>
      </c>
      <c r="I42" s="29">
        <f>IF(D42=0,"",ROUND(H42*100/D42,2))</f>
        <v>-30.27</v>
      </c>
    </row>
    <row r="43" spans="1:9" ht="49.5">
      <c r="A43" s="23" t="s">
        <v>50</v>
      </c>
      <c r="B43" s="22">
        <v>240439000</v>
      </c>
      <c r="C43" s="22">
        <v>823004000</v>
      </c>
      <c r="D43" s="22">
        <v>1063443000</v>
      </c>
      <c r="E43" s="22">
        <v>214431514</v>
      </c>
      <c r="F43" s="22">
        <v>846215479</v>
      </c>
      <c r="G43" s="22">
        <v>1060646993</v>
      </c>
      <c r="H43" s="22">
        <f>G43-D43</f>
        <v>-2796007</v>
      </c>
      <c r="I43" s="29">
        <f>IF(D43=0,"",ROUND(H43*100/D43,2))</f>
        <v>-0.26</v>
      </c>
    </row>
    <row r="44" spans="1:9" ht="16.5">
      <c r="A44" s="23" t="s">
        <v>51</v>
      </c>
      <c r="B44" s="22">
        <v>2850000</v>
      </c>
      <c r="C44" s="22">
        <v>10795000</v>
      </c>
      <c r="D44" s="22">
        <v>13645000</v>
      </c>
      <c r="E44" s="22">
        <v>1787969</v>
      </c>
      <c r="F44" s="22">
        <v>17868950</v>
      </c>
      <c r="G44" s="22">
        <v>19656919</v>
      </c>
      <c r="H44" s="22">
        <f>G44-D44</f>
        <v>6011919</v>
      </c>
      <c r="I44" s="29">
        <f>IF(D44=0,"",ROUND(H44*100/D44,2))</f>
        <v>44.06</v>
      </c>
    </row>
    <row r="45" spans="1:9" ht="16.5">
      <c r="A45" s="23" t="s">
        <v>52</v>
      </c>
      <c r="B45" s="22">
        <v>184678000</v>
      </c>
      <c r="C45" s="22">
        <v>630462000</v>
      </c>
      <c r="D45" s="22">
        <v>815140000</v>
      </c>
      <c r="E45" s="22">
        <v>188988318</v>
      </c>
      <c r="F45" s="22">
        <v>725909204</v>
      </c>
      <c r="G45" s="22">
        <v>914897522</v>
      </c>
      <c r="H45" s="22">
        <f>G45-D45</f>
        <v>99757522</v>
      </c>
      <c r="I45" s="29">
        <f>IF(D45=0,"",ROUND(H45*100/D45,2))</f>
        <v>12.24</v>
      </c>
    </row>
    <row r="46" spans="1:9" ht="16.5">
      <c r="A46" s="23" t="s">
        <v>53</v>
      </c>
      <c r="B46" s="22">
        <v>0</v>
      </c>
      <c r="C46" s="22">
        <v>0</v>
      </c>
      <c r="D46" s="22">
        <v>0</v>
      </c>
      <c r="E46" s="22">
        <v>0</v>
      </c>
      <c r="F46" s="22">
        <v>9312</v>
      </c>
      <c r="G46" s="22">
        <v>9312</v>
      </c>
      <c r="H46" s="22">
        <f>G46-D46</f>
        <v>9312</v>
      </c>
      <c r="I46" s="29">
        <f>IF(D46=0,"",ROUND(H46*100/D46,2))</f>
      </c>
    </row>
    <row r="47" spans="1:9" ht="33">
      <c r="A47" s="23" t="s">
        <v>54</v>
      </c>
      <c r="B47" s="22">
        <v>21480000</v>
      </c>
      <c r="C47" s="22">
        <v>155950000</v>
      </c>
      <c r="D47" s="22">
        <v>177430000</v>
      </c>
      <c r="E47" s="22">
        <v>20648817</v>
      </c>
      <c r="F47" s="22">
        <v>91123158</v>
      </c>
      <c r="G47" s="22">
        <v>111771975</v>
      </c>
      <c r="H47" s="22">
        <f>G47-D47</f>
        <v>-65658025</v>
      </c>
      <c r="I47" s="29">
        <f>IF(D47=0,"",ROUND(H47*100/D47,2))</f>
        <v>-37.01</v>
      </c>
    </row>
    <row r="48" spans="1:9" ht="16.5">
      <c r="A48" s="23" t="s">
        <v>55</v>
      </c>
      <c r="B48" s="22">
        <v>31431000</v>
      </c>
      <c r="C48" s="22">
        <v>25797000</v>
      </c>
      <c r="D48" s="22">
        <v>57228000</v>
      </c>
      <c r="E48" s="22">
        <v>3006410</v>
      </c>
      <c r="F48" s="22">
        <v>11304855</v>
      </c>
      <c r="G48" s="22">
        <v>14311265</v>
      </c>
      <c r="H48" s="22">
        <f>G48-D48</f>
        <v>-42916735</v>
      </c>
      <c r="I48" s="29">
        <f>IF(D48=0,"",ROUND(H48*100/D48,2))</f>
        <v>-74.99</v>
      </c>
    </row>
    <row r="49" spans="1:9" ht="16.5">
      <c r="A49" s="23" t="s">
        <v>56</v>
      </c>
      <c r="B49" s="22">
        <v>0</v>
      </c>
      <c r="C49" s="22">
        <v>0</v>
      </c>
      <c r="D49" s="22">
        <v>0</v>
      </c>
      <c r="E49" s="22">
        <v>4450</v>
      </c>
      <c r="F49" s="22">
        <v>1805312</v>
      </c>
      <c r="G49" s="22">
        <v>1809762</v>
      </c>
      <c r="H49" s="22">
        <f>G49-D49</f>
        <v>1809762</v>
      </c>
      <c r="I49" s="29">
        <f>IF(D49=0,"",ROUND(H49*100/D49,2))</f>
      </c>
    </row>
    <row r="50" spans="1:9" ht="16.5">
      <c r="A50" s="23" t="s">
        <v>57</v>
      </c>
      <c r="B50" s="22">
        <v>0</v>
      </c>
      <c r="C50" s="22">
        <v>0</v>
      </c>
      <c r="D50" s="22">
        <v>0</v>
      </c>
      <c r="E50" s="22">
        <v>4450</v>
      </c>
      <c r="F50" s="22">
        <v>1805312</v>
      </c>
      <c r="G50" s="22">
        <v>1809762</v>
      </c>
      <c r="H50" s="22">
        <f>G50-D50</f>
        <v>1809762</v>
      </c>
      <c r="I50" s="29">
        <f>IF(D50=0,"",ROUND(H50*100/D50,2))</f>
      </c>
    </row>
    <row r="51" spans="1:9" ht="16.5">
      <c r="A51" s="23" t="s">
        <v>58</v>
      </c>
      <c r="B51" s="22">
        <v>0</v>
      </c>
      <c r="C51" s="22">
        <v>20000000</v>
      </c>
      <c r="D51" s="22">
        <v>20000000</v>
      </c>
      <c r="E51" s="22">
        <v>23392</v>
      </c>
      <c r="F51" s="22">
        <v>20011227</v>
      </c>
      <c r="G51" s="22">
        <v>20034619</v>
      </c>
      <c r="H51" s="22">
        <f>G51-D51</f>
        <v>34619</v>
      </c>
      <c r="I51" s="29">
        <f>IF(D51=0,"",ROUND(H51*100/D51,2))</f>
        <v>0.17</v>
      </c>
    </row>
    <row r="52" spans="1:9" ht="16.5">
      <c r="A52" s="23" t="s">
        <v>59</v>
      </c>
      <c r="B52" s="22">
        <v>0</v>
      </c>
      <c r="C52" s="22">
        <v>20000000</v>
      </c>
      <c r="D52" s="22">
        <v>20000000</v>
      </c>
      <c r="E52" s="22">
        <v>23392</v>
      </c>
      <c r="F52" s="22">
        <v>20011227</v>
      </c>
      <c r="G52" s="22">
        <v>20034619</v>
      </c>
      <c r="H52" s="22">
        <f>G52-D52</f>
        <v>34619</v>
      </c>
      <c r="I52" s="29">
        <f>IF(D52=0,"",ROUND(H52*100/D52,2))</f>
        <v>0.17</v>
      </c>
    </row>
    <row r="53" spans="1:9" ht="17.25" thickBot="1">
      <c r="A53" s="26" t="s">
        <v>60</v>
      </c>
      <c r="B53" s="27">
        <v>3690510000</v>
      </c>
      <c r="C53" s="27">
        <v>4012912000</v>
      </c>
      <c r="D53" s="27">
        <v>7703422000</v>
      </c>
      <c r="E53" s="27">
        <v>3952788961</v>
      </c>
      <c r="F53" s="27">
        <v>3688341310</v>
      </c>
      <c r="G53" s="27">
        <v>7641130271</v>
      </c>
      <c r="H53" s="27">
        <f>G53-D53</f>
        <v>-62291729</v>
      </c>
      <c r="I53" s="30">
        <f>IF(D53=0,"",ROUND(H53*100/D53,2))</f>
        <v>-0.81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2007-01-24T15:03:20Z</dcterms:created>
  <dcterms:modified xsi:type="dcterms:W3CDTF">2021-03-26T03:46:59Z</dcterms:modified>
  <cp:category/>
  <cp:version/>
  <cp:contentType/>
  <cp:contentStatus/>
</cp:coreProperties>
</file>