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<sst xmlns="http://schemas.openxmlformats.org/spreadsheetml/2006/main" count="82" uniqueCount="48">
  <si>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</si>
  <si>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</si>
  <si>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</si>
  <si>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</si>
  <si>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</si>
  <si>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</si>
  <si>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</si>
  <si>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</si>
  <si>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</si>
  <si>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</si>
  <si>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</si>
  <si>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</si>
  <si>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</si>
  <si>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</si>
  <si>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</si>
  <si>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</si>
  <si>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</si>
  <si>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</si>
  <si>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</si>
  <si>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</si>
  <si>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</si>
  <si>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國立清華大學校務基金</t>
  </si>
  <si>
    <t>中華民國107年度</t>
  </si>
  <si>
    <t>單位:新臺幣元</t>
  </si>
  <si>
    <t>一般建築及設備計畫</t>
  </si>
  <si>
    <t/>
  </si>
  <si>
    <t xml:space="preserve">土地改良物                                                                                          </t>
  </si>
  <si>
    <t>107.01
107.12</t>
  </si>
  <si>
    <t>政府補助收入:
配合教學研究需要調整自機械及設備、什項設備流入856萬2,183元。
自籌收入:
配合教學研究需要調整流出219萬1,128元至房屋及建築。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</si>
  <si>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</si>
  <si>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</si>
  <si>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</si>
  <si>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政府補助收入:
配合教學研究需要調整自什項設備流入59萬5,077元。
自籌收入:
1.執行率未達90%之原因：
生醫科學館新建工程：
(1)本工程因與施工廠商終止契約，且屬於非可歸責於廠商之事由，按契約規定仍需支付施工廠商所施作與損失之費用，目前全案已由「臺灣新竹地方法院」移請「臺灣高等法院」續行審理(第二審)。(2)施工廠商業向法院遞狀請求取消11/6之庭期，並請求法院給予1.5個月的時間與本校商談和解事宜，臺灣高等法院書面通知本校取消上述原訂庭期。(3)本校將依委任律師所擬法律意見書(107.12.21)之建議事項洽商和解事宜。本校將積極與施工廠商商談和解事宜，俾利進行後續結案結算作業。
2.以前年度保留數1,441萬1,754元，已簽奉校方核准，並經校務基金管理委員會會議辦理保留至本年度繼續執行。
3.配合教學研究需要自土地改良物、機械及設備、交通及運輸設備、什項設備流入2,528萬5,597元。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</si>
  <si>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</si>
  <si>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</si>
  <si>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</si>
  <si>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政府補助收入:
1.配合教學研究需要調整流出261萬1,158元至土地改良物與交通及運輸設備。
2.附小：本年度奉准先行辦理數170萬1,000元，係依據行政院107.11.19院授主基作字第1070201368號函辦理。
自籌收入:
1.本年度奉准先行辦理數9,787萬5,000元業經校務基金管理委員會會議審議通過。
2.配合教學研究需要調整流出494萬7,627元至房屋及建築。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</si>
  <si>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</si>
  <si>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</si>
  <si>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</si>
  <si>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1.配合教學研究需要自什項設備與交通及運輸設備流入518萬6,413元。
2.附小：本年度奉准先行辦理數19萬8,000元，係依據行政院107.11.19院授主基作字第1070201368號函辦理
自籌收入:
配合教學研究需要調整流出438萬36元至房屋及建築。</t>
  </si>
  <si>
    <t xml:space="preserve">　交通及運輸設備                                                                                      </t>
  </si>
  <si>
    <t xml:space="preserve">　訂購機件-交通及運輸設備                                                                             </t>
  </si>
  <si>
    <t xml:space="preserve">什項設備                                                                                            </t>
  </si>
  <si>
    <t>政府補助收入:
1.配合教學研究需要調整流出1,173萬2,515元至土地改良物、房屋及建築、交通及運輸設備。
2.附小：本年度奉准先行辦理數267萬3,000元，係依據行政院107.11.19院授主基作字第1070201368號函辦理。
自籌收入:
1.配合教學研究需要調整流出1,376萬6,806元至房屋及建築。
2.附小：本年度奉准先行辦理數8萬3,000元，係依據行政院107.11.19院授主基作字第1070201368號函辦理。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</si>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</sst>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.75">
      <c r="A1" s="10"/>
      <c r="B1" s="10"/>
      <c r="C1" s="10"/>
      <c r="D1" s="10"/>
      <c r="E1" s="11" t="s">
        <v>21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.75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6.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23</v>
      </c>
    </row>
    <row r="4" spans="1:17" ht="15.7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5.7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32.25">
      <c r="A7" s="34" t="s">
        <v>24</v>
      </c>
      <c r="B7" s="35"/>
      <c r="C7" s="36" t="s">
        <v>25</v>
      </c>
      <c r="D7" s="36" t="s">
        <v>25</v>
      </c>
      <c r="E7" s="35">
        <v>14411754</v>
      </c>
      <c r="F7" s="35">
        <v>672334000</v>
      </c>
      <c r="G7" s="35">
        <v>102530000</v>
      </c>
      <c r="H7" s="35">
        <v>0</v>
      </c>
      <c r="I7" s="35">
        <f>E7+F7+G7+H7</f>
        <v>789275754</v>
      </c>
      <c r="J7" s="37">
        <f>IF(B7=0,"",ROUND(I7*100/B7,2))</f>
      </c>
      <c r="K7" s="35">
        <v>789275754</v>
      </c>
      <c r="L7" s="37">
        <f>IF(B7=0,"",ROUND(K7*100/B7,2))</f>
      </c>
      <c r="M7" s="35">
        <v>774991037</v>
      </c>
      <c r="N7" s="37">
        <f>IF(I7=0,"",ROUND(M7*100/I7,2))</f>
        <v>98.19</v>
      </c>
      <c r="O7" s="35">
        <v>774991037</v>
      </c>
      <c r="P7" s="37">
        <f>IF(K7=0,"",ROUND(O7*100/K7,2))</f>
        <v>98.19</v>
      </c>
      <c r="Q7" s="42"/>
    </row>
    <row r="8" spans="1:17" ht="7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10000000</v>
      </c>
      <c r="G8" s="31">
        <v>0</v>
      </c>
      <c r="H8" s="31">
        <v>6371055</v>
      </c>
      <c r="I8" s="31">
        <f>E8+F8+G8+H8</f>
        <v>16371055</v>
      </c>
      <c r="J8" s="32">
        <f>IF(B8=0,"",ROUND(I8*100/B8,2))</f>
      </c>
      <c r="K8" s="31">
        <v>16371055</v>
      </c>
      <c r="L8" s="32">
        <f>IF(B8=0,"",ROUND(K8*100/B8,2))</f>
      </c>
      <c r="M8" s="31">
        <v>16371055</v>
      </c>
      <c r="N8" s="32">
        <f>IF(I8=0,"",ROUND(M8*100/I8,2))</f>
        <v>100</v>
      </c>
      <c r="O8" s="31">
        <v>16371055</v>
      </c>
      <c r="P8" s="32">
        <f>IF(K8=0,"",ROUND(O8*100/K8,2))</f>
        <v>100</v>
      </c>
      <c r="Q8" s="43" t="s">
        <v>28</v>
      </c>
    </row>
    <row r="9" spans="1:17" ht="32.25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10000000</v>
      </c>
      <c r="G9" s="31">
        <v>0</v>
      </c>
      <c r="H9" s="31">
        <v>6371055</v>
      </c>
      <c r="I9" s="31">
        <f>E9+F9+G9+H9</f>
        <v>16371055</v>
      </c>
      <c r="J9" s="32">
        <f>IF(B9=0,"",ROUND(I9*100/B9,2))</f>
      </c>
      <c r="K9" s="31">
        <v>16371055</v>
      </c>
      <c r="L9" s="32">
        <f>IF(B9=0,"",ROUND(K9*100/B9,2))</f>
      </c>
      <c r="M9" s="31">
        <v>4771529</v>
      </c>
      <c r="N9" s="32">
        <f>IF(I9=0,"",ROUND(M9*100/I9,2))</f>
        <v>29.15</v>
      </c>
      <c r="O9" s="31">
        <v>4771529</v>
      </c>
      <c r="P9" s="32">
        <f>IF(K9=0,"",ROUND(O9*100/K9,2))</f>
        <v>29.15</v>
      </c>
      <c r="Q9" s="43"/>
    </row>
    <row r="10" spans="1:17" ht="32.25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11599526</v>
      </c>
      <c r="N10" s="32">
        <f>IF(I10=0,"",ROUND(M10*100/I10,2))</f>
      </c>
      <c r="O10" s="31">
        <v>11599526</v>
      </c>
      <c r="P10" s="32">
        <f>IF(K10=0,"",ROUND(O10*100/K10,2))</f>
      </c>
      <c r="Q10" s="43"/>
    </row>
    <row r="11" spans="1:17" ht="409.5">
      <c r="A11" s="33" t="s">
        <v>31</v>
      </c>
      <c r="B11" s="31"/>
      <c r="C11" s="30" t="s">
        <v>25</v>
      </c>
      <c r="D11" s="30" t="s">
        <v>27</v>
      </c>
      <c r="E11" s="31">
        <v>14411754</v>
      </c>
      <c r="F11" s="31">
        <v>0</v>
      </c>
      <c r="G11" s="31">
        <v>0</v>
      </c>
      <c r="H11" s="31">
        <v>25880674</v>
      </c>
      <c r="I11" s="31">
        <f>E11+F11+G11+H11</f>
        <v>40292428</v>
      </c>
      <c r="J11" s="32">
        <f>IF(B11=0,"",ROUND(I11*100/B11,2))</f>
      </c>
      <c r="K11" s="31">
        <v>40292428</v>
      </c>
      <c r="L11" s="32">
        <f>IF(B11=0,"",ROUND(K11*100/B11,2))</f>
      </c>
      <c r="M11" s="31">
        <v>26577645</v>
      </c>
      <c r="N11" s="32">
        <f>IF(I11=0,"",ROUND(M11*100/I11,2))</f>
        <v>65.96</v>
      </c>
      <c r="O11" s="31">
        <v>26577645</v>
      </c>
      <c r="P11" s="32">
        <f>IF(K11=0,"",ROUND(O11*100/K11,2))</f>
        <v>65.96</v>
      </c>
      <c r="Q11" s="43" t="s">
        <v>32</v>
      </c>
    </row>
    <row r="12" spans="1:17" ht="32.25">
      <c r="A12" s="33" t="s">
        <v>33</v>
      </c>
      <c r="B12" s="31"/>
      <c r="C12" s="30" t="s">
        <v>25</v>
      </c>
      <c r="D12" s="30" t="s">
        <v>27</v>
      </c>
      <c r="E12" s="31">
        <v>14411754</v>
      </c>
      <c r="F12" s="31">
        <v>0</v>
      </c>
      <c r="G12" s="31">
        <v>0</v>
      </c>
      <c r="H12" s="31">
        <v>25880674</v>
      </c>
      <c r="I12" s="31">
        <f>E12+F12+G12+H12</f>
        <v>40292428</v>
      </c>
      <c r="J12" s="32">
        <f>IF(B12=0,"",ROUND(I12*100/B12,2))</f>
      </c>
      <c r="K12" s="31">
        <v>40292428</v>
      </c>
      <c r="L12" s="32">
        <f>IF(B12=0,"",ROUND(K12*100/B12,2))</f>
      </c>
      <c r="M12" s="31">
        <v>1438785</v>
      </c>
      <c r="N12" s="32">
        <f>IF(I12=0,"",ROUND(M12*100/I12,2))</f>
        <v>3.57</v>
      </c>
      <c r="O12" s="31">
        <v>1438785</v>
      </c>
      <c r="P12" s="32">
        <f>IF(K12=0,"",ROUND(O12*100/K12,2))</f>
        <v>3.57</v>
      </c>
      <c r="Q12" s="43"/>
    </row>
    <row r="13" spans="1:17" ht="32.25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25138860</v>
      </c>
      <c r="N13" s="32">
        <f>IF(I13=0,"",ROUND(M13*100/I13,2))</f>
      </c>
      <c r="O13" s="31">
        <v>25138860</v>
      </c>
      <c r="P13" s="32">
        <f>IF(K13=0,"",ROUND(O13*100/K13,2))</f>
      </c>
      <c r="Q13" s="43"/>
    </row>
    <row r="14" spans="1:17" ht="189">
      <c r="A14" s="33" t="s">
        <v>35</v>
      </c>
      <c r="B14" s="31"/>
      <c r="C14" s="30" t="s">
        <v>25</v>
      </c>
      <c r="D14" s="30" t="s">
        <v>27</v>
      </c>
      <c r="E14" s="31">
        <v>0</v>
      </c>
      <c r="F14" s="31">
        <v>422620000</v>
      </c>
      <c r="G14" s="31">
        <v>99576000</v>
      </c>
      <c r="H14" s="31">
        <v>-7558785</v>
      </c>
      <c r="I14" s="31">
        <f>E14+F14+G14+H14</f>
        <v>514637215</v>
      </c>
      <c r="J14" s="32">
        <f>IF(B14=0,"",ROUND(I14*100/B14,2))</f>
      </c>
      <c r="K14" s="31">
        <v>514637215</v>
      </c>
      <c r="L14" s="32">
        <f>IF(B14=0,"",ROUND(K14*100/B14,2))</f>
      </c>
      <c r="M14" s="31">
        <v>514316343</v>
      </c>
      <c r="N14" s="32">
        <f>IF(I14=0,"",ROUND(M14*100/I14,2))</f>
        <v>99.94</v>
      </c>
      <c r="O14" s="31">
        <v>514316343</v>
      </c>
      <c r="P14" s="32">
        <f>IF(K14=0,"",ROUND(O14*100/K14,2))</f>
        <v>99.94</v>
      </c>
      <c r="Q14" s="43" t="s">
        <v>36</v>
      </c>
    </row>
    <row r="15" spans="1:17" ht="32.25">
      <c r="A15" s="33" t="s">
        <v>37</v>
      </c>
      <c r="B15" s="31"/>
      <c r="C15" s="30" t="s">
        <v>25</v>
      </c>
      <c r="D15" s="30" t="s">
        <v>27</v>
      </c>
      <c r="E15" s="31">
        <v>0</v>
      </c>
      <c r="F15" s="31">
        <v>422620000</v>
      </c>
      <c r="G15" s="31">
        <v>99576000</v>
      </c>
      <c r="H15" s="31">
        <v>-7558785</v>
      </c>
      <c r="I15" s="31">
        <f>E15+F15+G15+H15</f>
        <v>514637215</v>
      </c>
      <c r="J15" s="32">
        <f>IF(B15=0,"",ROUND(I15*100/B15,2))</f>
      </c>
      <c r="K15" s="31">
        <v>514637215</v>
      </c>
      <c r="L15" s="32">
        <f>IF(B15=0,"",ROUND(K15*100/B15,2))</f>
      </c>
      <c r="M15" s="31">
        <v>459343909</v>
      </c>
      <c r="N15" s="32">
        <f>IF(I15=0,"",ROUND(M15*100/I15,2))</f>
        <v>89.26</v>
      </c>
      <c r="O15" s="31">
        <v>459343909</v>
      </c>
      <c r="P15" s="32">
        <f>IF(K15=0,"",ROUND(O15*100/K15,2))</f>
        <v>89.26</v>
      </c>
      <c r="Q15" s="43"/>
    </row>
    <row r="16" spans="1:17" ht="32.25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0</v>
      </c>
      <c r="G16" s="31">
        <v>0</v>
      </c>
      <c r="H16" s="31">
        <v>0</v>
      </c>
      <c r="I16" s="31">
        <f>E16+F16+G16+H16</f>
        <v>0</v>
      </c>
      <c r="J16" s="32">
        <f>IF(B16=0,"",ROUND(I16*100/B16,2))</f>
      </c>
      <c r="K16" s="31">
        <v>0</v>
      </c>
      <c r="L16" s="32">
        <f>IF(B16=0,"",ROUND(K16*100/B16,2))</f>
      </c>
      <c r="M16" s="31">
        <v>54972434</v>
      </c>
      <c r="N16" s="32">
        <f>IF(I16=0,"",ROUND(M16*100/I16,2))</f>
      </c>
      <c r="O16" s="31">
        <v>54972434</v>
      </c>
      <c r="P16" s="32">
        <f>IF(K16=0,"",ROUND(O16*100/K16,2))</f>
      </c>
      <c r="Q16" s="43"/>
    </row>
    <row r="17" spans="1:17" ht="138">
      <c r="A17" s="33" t="s">
        <v>39</v>
      </c>
      <c r="B17" s="31"/>
      <c r="C17" s="30" t="s">
        <v>25</v>
      </c>
      <c r="D17" s="30" t="s">
        <v>27</v>
      </c>
      <c r="E17" s="31">
        <v>0</v>
      </c>
      <c r="F17" s="31">
        <v>23159000</v>
      </c>
      <c r="G17" s="31">
        <v>198000</v>
      </c>
      <c r="H17" s="31">
        <v>806377</v>
      </c>
      <c r="I17" s="31">
        <f>E17+F17+G17+H17</f>
        <v>24163377</v>
      </c>
      <c r="J17" s="32">
        <f>IF(B17=0,"",ROUND(I17*100/B17,2))</f>
      </c>
      <c r="K17" s="31">
        <v>24163377</v>
      </c>
      <c r="L17" s="32">
        <f>IF(B17=0,"",ROUND(K17*100/B17,2))</f>
      </c>
      <c r="M17" s="31">
        <v>24163377</v>
      </c>
      <c r="N17" s="32">
        <f>IF(I17=0,"",ROUND(M17*100/I17,2))</f>
        <v>100</v>
      </c>
      <c r="O17" s="31">
        <v>24163377</v>
      </c>
      <c r="P17" s="32">
        <f>IF(K17=0,"",ROUND(O17*100/K17,2))</f>
        <v>100</v>
      </c>
      <c r="Q17" s="43" t="s">
        <v>40</v>
      </c>
    </row>
    <row r="18" spans="1:17" ht="32.25">
      <c r="A18" s="33" t="s">
        <v>41</v>
      </c>
      <c r="B18" s="31"/>
      <c r="C18" s="30" t="s">
        <v>25</v>
      </c>
      <c r="D18" s="30" t="s">
        <v>27</v>
      </c>
      <c r="E18" s="31">
        <v>0</v>
      </c>
      <c r="F18" s="31">
        <v>23159000</v>
      </c>
      <c r="G18" s="31">
        <v>198000</v>
      </c>
      <c r="H18" s="31">
        <v>806377</v>
      </c>
      <c r="I18" s="31">
        <f>E18+F18+G18+H18</f>
        <v>24163377</v>
      </c>
      <c r="J18" s="32">
        <f>IF(B18=0,"",ROUND(I18*100/B18,2))</f>
      </c>
      <c r="K18" s="31">
        <v>24163377</v>
      </c>
      <c r="L18" s="32">
        <f>IF(B18=0,"",ROUND(K18*100/B18,2))</f>
      </c>
      <c r="M18" s="31">
        <v>10893964</v>
      </c>
      <c r="N18" s="32">
        <f>IF(I18=0,"",ROUND(M18*100/I18,2))</f>
        <v>45.08</v>
      </c>
      <c r="O18" s="31">
        <v>10893964</v>
      </c>
      <c r="P18" s="32">
        <f>IF(K18=0,"",ROUND(O18*100/K18,2))</f>
        <v>45.08</v>
      </c>
      <c r="Q18" s="43"/>
    </row>
    <row r="19" spans="1:17" ht="32.25">
      <c r="A19" s="33" t="s">
        <v>42</v>
      </c>
      <c r="B19" s="31"/>
      <c r="C19" s="30" t="s">
        <v>25</v>
      </c>
      <c r="D19" s="30" t="s">
        <v>27</v>
      </c>
      <c r="E19" s="31">
        <v>0</v>
      </c>
      <c r="F19" s="31">
        <v>0</v>
      </c>
      <c r="G19" s="31">
        <v>0</v>
      </c>
      <c r="H19" s="31">
        <v>0</v>
      </c>
      <c r="I19" s="31">
        <f>E19+F19+G19+H19</f>
        <v>0</v>
      </c>
      <c r="J19" s="32">
        <f>IF(B19=0,"",ROUND(I19*100/B19,2))</f>
      </c>
      <c r="K19" s="31">
        <v>0</v>
      </c>
      <c r="L19" s="32">
        <f>IF(B19=0,"",ROUND(K19*100/B19,2))</f>
      </c>
      <c r="M19" s="31">
        <v>13269413</v>
      </c>
      <c r="N19" s="32">
        <f>IF(I19=0,"",ROUND(M19*100/I19,2))</f>
      </c>
      <c r="O19" s="31">
        <v>13269413</v>
      </c>
      <c r="P19" s="32">
        <f>IF(K19=0,"",ROUND(O19*100/K19,2))</f>
      </c>
      <c r="Q19" s="43"/>
    </row>
    <row r="20" spans="1:17" ht="189">
      <c r="A20" s="33" t="s">
        <v>43</v>
      </c>
      <c r="B20" s="31"/>
      <c r="C20" s="30" t="s">
        <v>25</v>
      </c>
      <c r="D20" s="30" t="s">
        <v>27</v>
      </c>
      <c r="E20" s="31">
        <v>0</v>
      </c>
      <c r="F20" s="31">
        <v>216555000</v>
      </c>
      <c r="G20" s="31">
        <v>2756000</v>
      </c>
      <c r="H20" s="31">
        <v>-25499321</v>
      </c>
      <c r="I20" s="31">
        <f>E20+F20+G20+H20</f>
        <v>193811679</v>
      </c>
      <c r="J20" s="32">
        <f>IF(B20=0,"",ROUND(I20*100/B20,2))</f>
      </c>
      <c r="K20" s="31">
        <v>193811679</v>
      </c>
      <c r="L20" s="32">
        <f>IF(B20=0,"",ROUND(K20*100/B20,2))</f>
      </c>
      <c r="M20" s="31">
        <v>193562617</v>
      </c>
      <c r="N20" s="32">
        <f>IF(I20=0,"",ROUND(M20*100/I20,2))</f>
        <v>99.87</v>
      </c>
      <c r="O20" s="31">
        <v>193562617</v>
      </c>
      <c r="P20" s="32">
        <f>IF(K20=0,"",ROUND(O20*100/K20,2))</f>
        <v>99.87</v>
      </c>
      <c r="Q20" s="43" t="s">
        <v>44</v>
      </c>
    </row>
    <row r="21" spans="1:17" ht="32.25">
      <c r="A21" s="33" t="s">
        <v>45</v>
      </c>
      <c r="B21" s="31"/>
      <c r="C21" s="30" t="s">
        <v>25</v>
      </c>
      <c r="D21" s="30" t="s">
        <v>27</v>
      </c>
      <c r="E21" s="31">
        <v>0</v>
      </c>
      <c r="F21" s="31">
        <v>216555000</v>
      </c>
      <c r="G21" s="31">
        <v>2756000</v>
      </c>
      <c r="H21" s="31">
        <v>-25499321</v>
      </c>
      <c r="I21" s="31">
        <f>E21+F21+G21+H21</f>
        <v>193811679</v>
      </c>
      <c r="J21" s="32">
        <f>IF(B21=0,"",ROUND(I21*100/B21,2))</f>
      </c>
      <c r="K21" s="31">
        <v>193811679</v>
      </c>
      <c r="L21" s="32">
        <f>IF(B21=0,"",ROUND(K21*100/B21,2))</f>
      </c>
      <c r="M21" s="31">
        <v>141762617</v>
      </c>
      <c r="N21" s="32">
        <f>IF(I21=0,"",ROUND(M21*100/I21,2))</f>
        <v>73.14</v>
      </c>
      <c r="O21" s="31">
        <v>141762617</v>
      </c>
      <c r="P21" s="32">
        <f>IF(K21=0,"",ROUND(O21*100/K21,2))</f>
        <v>73.14</v>
      </c>
      <c r="Q21" s="43"/>
    </row>
    <row r="22" spans="1:17" ht="32.25">
      <c r="A22" s="33" t="s">
        <v>46</v>
      </c>
      <c r="B22" s="31"/>
      <c r="C22" s="30" t="s">
        <v>25</v>
      </c>
      <c r="D22" s="30" t="s">
        <v>27</v>
      </c>
      <c r="E22" s="31">
        <v>0</v>
      </c>
      <c r="F22" s="31">
        <v>0</v>
      </c>
      <c r="G22" s="31">
        <v>0</v>
      </c>
      <c r="H22" s="31">
        <v>0</v>
      </c>
      <c r="I22" s="31">
        <f>E22+F22+G22+H22</f>
        <v>0</v>
      </c>
      <c r="J22" s="32">
        <f>IF(B22=0,"",ROUND(I22*100/B22,2))</f>
      </c>
      <c r="K22" s="31">
        <v>0</v>
      </c>
      <c r="L22" s="32">
        <f>IF(B22=0,"",ROUND(K22*100/B22,2))</f>
      </c>
      <c r="M22" s="31">
        <v>51800000</v>
      </c>
      <c r="N22" s="32">
        <f>IF(I22=0,"",ROUND(M22*100/I22,2))</f>
      </c>
      <c r="O22" s="31">
        <v>51800000</v>
      </c>
      <c r="P22" s="32">
        <f>IF(K22=0,"",ROUND(O22*100/K22,2))</f>
      </c>
      <c r="Q22" s="43"/>
    </row>
    <row r="23" spans="1:17" ht="16.5" thickBot="1">
      <c r="A23" s="38" t="s">
        <v>47</v>
      </c>
      <c r="B23" s="39"/>
      <c r="C23" s="40" t="s">
        <v>25</v>
      </c>
      <c r="D23" s="40" t="s">
        <v>25</v>
      </c>
      <c r="E23" s="39">
        <v>14411754</v>
      </c>
      <c r="F23" s="39">
        <v>672334000</v>
      </c>
      <c r="G23" s="39">
        <v>102530000</v>
      </c>
      <c r="H23" s="39">
        <v>0</v>
      </c>
      <c r="I23" s="39">
        <f>E23+F23+G23+H23</f>
        <v>789275754</v>
      </c>
      <c r="J23" s="41">
        <f>IF(B23=0,"",ROUND(I23*100/B23,2))</f>
      </c>
      <c r="K23" s="39">
        <v>789275754</v>
      </c>
      <c r="L23" s="41">
        <f>IF(B23=0,"",ROUND(K23*100/B23,2))</f>
      </c>
      <c r="M23" s="39">
        <v>774991037</v>
      </c>
      <c r="N23" s="41">
        <f>IF(I23=0,"",ROUND(M23*100/I23,2))</f>
        <v>98.19</v>
      </c>
      <c r="O23" s="39">
        <v>774991037</v>
      </c>
      <c r="P23" s="41">
        <f>IF(K23=0,"",ROUND(O23*100/K23,2))</f>
        <v>98.19</v>
      </c>
      <c r="Q23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2007-01-24T14:59:38Z</dcterms:created>
  <dcterms:modified xsi:type="dcterms:W3CDTF">2019-08-20T02:56:30Z</dcterms:modified>
  <cp:category/>
  <cp:version/>
  <cp:contentType/>
  <cp:contentStatus/>
</cp:coreProperties>
</file>