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<sst xmlns="http://schemas.openxmlformats.org/spreadsheetml/2006/main" count="51" uniqueCount="38">
  <si>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科    目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</si>
  <si>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</si>
  <si>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</si>
  <si>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</si>
  <si>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</si>
  <si>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</si>
  <si>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</si>
  <si>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</si>
  <si>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國立清華大學校務基金</t>
  </si>
  <si>
    <t>管制性項目及統計所需項目比較表</t>
  </si>
  <si>
    <t>中華民國106年度</t>
  </si>
  <si>
    <t>單位:新臺幣元</t>
  </si>
  <si>
    <t>預 算 數</t>
  </si>
  <si>
    <t>政府補助
收入支應</t>
  </si>
  <si>
    <t>自籌收入
支　　應</t>
  </si>
  <si>
    <t>政府補助
收入支應</t>
  </si>
  <si>
    <t>管制性項目</t>
  </si>
  <si>
    <t/>
  </si>
  <si>
    <t xml:space="preserve">　國外旅費                                                                                            </t>
  </si>
  <si>
    <t>教學研究及邁向頂尖大學計畫撙節支出22,140,905元。
建教合作計畫撙節支出2,554,480元。
推廣教育撙節支出1,436,997元。
配合政府機關補助計畫需要超支291,505元。主要係出席國際會議及進修研究等費用。
雜項費用撙節支出6,402,429元。</t>
  </si>
  <si>
    <t xml:space="preserve">　廣（公）告費                                                                                        </t>
  </si>
  <si>
    <t>配合教學研究及邁向頂尖大學計畫需要超支687,576元，主要係在職專班因業務需要執行招生宣傳廣告。
建教合作計畫撙節支出208,123元。
配合推廣教育需要超支20,257元。主要係配合招生宣傳，網路聯播投放課程資訊，增加曝光，提升報名人數。
管理及總務費用撙節支出787,800元。
政府機關助計畫撙節支出137,526元。
配合雜項費用需要超支83,737元，主要係因業務需要辦理招生宣傳廣告。</t>
  </si>
  <si>
    <t xml:space="preserve">　業務宣導費                                                                                          </t>
  </si>
  <si>
    <t>教學研究及邁向頂尖大學計畫撙節支出154,618元。
建教合作計畫撙節支出1,748,752元。
配合推廣教育需要超支92,790元，主要係配合招生宣導用品及辦理藝季活動宣導用品。
管理及總務費用撙節支出632,000元。
政府機關助計畫撙節支出54,985元。
雜項業務費用撙節支出300,000元。
配合雜項費用需要超支907,025元，主要係因業務需要辦理教學意見調查、國內外訪問及接待外賓之業務宣導費。</t>
  </si>
  <si>
    <t xml:space="preserve">　公共關係費                                                                                          </t>
  </si>
  <si>
    <t>管理及總務費用撙節支出116,724元。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</si>
  <si>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</si>
  <si>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</si>
  <si>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</si>
  <si>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</si>
  <si>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</si>
  <si>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</si>
  <si>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</si>
  <si>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商品        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</si>
  <si>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</si>
  <si>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</si>
  <si>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貨物稅                                                                                              </t>
  </si>
  <si>
    <t xml:space="preserve">　未足額進用身障人員差額補助費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</si>
</sst>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22.00390625" style="0" bestFit="1" customWidth="1"/>
    <col min="8" max="8" width="20.62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8</v>
      </c>
      <c r="F1" s="5"/>
    </row>
    <row r="2" spans="1:6" ht="21.75">
      <c r="A2" s="5"/>
      <c r="B2" s="5"/>
      <c r="D2" s="5"/>
      <c r="E2" s="7" t="s">
        <v>9</v>
      </c>
      <c r="F2" s="5"/>
    </row>
    <row r="3" spans="1:10" ht="16.5" thickBot="1">
      <c r="A3" s="1"/>
      <c r="B3" s="8"/>
      <c r="D3" s="9"/>
      <c r="E3" s="2" t="s">
        <v>10</v>
      </c>
      <c r="F3" s="9"/>
      <c r="G3" s="9"/>
      <c r="H3" s="8"/>
      <c r="J3" s="3" t="s">
        <v>11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7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4</v>
      </c>
      <c r="E5" s="19" t="s">
        <v>15</v>
      </c>
      <c r="F5" s="17" t="s">
        <v>14</v>
      </c>
      <c r="G5" s="18" t="s">
        <v>5</v>
      </c>
      <c r="H5" s="20" t="s">
        <v>6</v>
      </c>
      <c r="I5" s="21" t="s">
        <v>1</v>
      </c>
      <c r="J5" s="22"/>
    </row>
    <row r="6" spans="1:10" ht="15.75">
      <c r="A6" s="27" t="s">
        <v>16</v>
      </c>
      <c r="B6" s="28">
        <v>55770000</v>
      </c>
      <c r="C6" s="28">
        <v>104561000</v>
      </c>
      <c r="D6" s="28">
        <v>160331000</v>
      </c>
      <c r="E6" s="28">
        <v>35777063</v>
      </c>
      <c r="F6" s="28">
        <v>89961488</v>
      </c>
      <c r="G6" s="28">
        <v>125738551</v>
      </c>
      <c r="H6" s="28">
        <f>G6-D6</f>
        <v>-34592449</v>
      </c>
      <c r="I6" s="28">
        <f>IF(D6=0,"",ROUND(H6*100/D6,2))</f>
        <v>-21.58</v>
      </c>
      <c r="J6" s="31" t="s">
        <v>17</v>
      </c>
    </row>
    <row r="7" spans="1:10" ht="388.5">
      <c r="A7" s="26" t="s">
        <v>18</v>
      </c>
      <c r="B7" s="24">
        <v>55000000</v>
      </c>
      <c r="C7" s="24">
        <v>96780000</v>
      </c>
      <c r="D7" s="24">
        <v>151780000</v>
      </c>
      <c r="E7" s="24">
        <v>35074594</v>
      </c>
      <c r="F7" s="24">
        <v>84462100</v>
      </c>
      <c r="G7" s="24">
        <v>119536694</v>
      </c>
      <c r="H7" s="24">
        <f>G7-D7</f>
        <v>-32243306</v>
      </c>
      <c r="I7" s="24">
        <f>IF(D7=0,"",ROUND(H7*100/D7,2))</f>
        <v>-21.24</v>
      </c>
      <c r="J7" s="32" t="s">
        <v>19</v>
      </c>
    </row>
    <row r="8" spans="1:10" ht="409.5">
      <c r="A8" s="26" t="s">
        <v>20</v>
      </c>
      <c r="B8" s="24">
        <v>399000</v>
      </c>
      <c r="C8" s="24">
        <v>2774000</v>
      </c>
      <c r="D8" s="24">
        <v>3173000</v>
      </c>
      <c r="E8" s="24">
        <v>437638</v>
      </c>
      <c r="F8" s="24">
        <v>2393483</v>
      </c>
      <c r="G8" s="24">
        <v>2831121</v>
      </c>
      <c r="H8" s="24">
        <f>G8-D8</f>
        <v>-341879</v>
      </c>
      <c r="I8" s="24">
        <f>IF(D8=0,"",ROUND(H8*100/D8,2))</f>
        <v>-10.77</v>
      </c>
      <c r="J8" s="32" t="s">
        <v>21</v>
      </c>
    </row>
    <row r="9" spans="1:10" ht="409.5">
      <c r="A9" s="26" t="s">
        <v>22</v>
      </c>
      <c r="B9" s="24">
        <v>371000</v>
      </c>
      <c r="C9" s="24">
        <v>3848000</v>
      </c>
      <c r="D9" s="24">
        <v>4219000</v>
      </c>
      <c r="E9" s="24">
        <v>264831</v>
      </c>
      <c r="F9" s="24">
        <v>2063629</v>
      </c>
      <c r="G9" s="24">
        <v>2328460</v>
      </c>
      <c r="H9" s="24">
        <f>G9-D9</f>
        <v>-1890540</v>
      </c>
      <c r="I9" s="24">
        <f>IF(D9=0,"",ROUND(H9*100/D9,2))</f>
        <v>-44.81</v>
      </c>
      <c r="J9" s="32" t="s">
        <v>23</v>
      </c>
    </row>
    <row r="10" spans="1:10" ht="48">
      <c r="A10" s="26" t="s">
        <v>24</v>
      </c>
      <c r="B10" s="24">
        <v>0</v>
      </c>
      <c r="C10" s="24">
        <v>1159000</v>
      </c>
      <c r="D10" s="24">
        <v>1159000</v>
      </c>
      <c r="E10" s="24">
        <v>0</v>
      </c>
      <c r="F10" s="24">
        <v>1042276</v>
      </c>
      <c r="G10" s="24">
        <v>1042276</v>
      </c>
      <c r="H10" s="24">
        <f>G10-D10</f>
        <v>-116724</v>
      </c>
      <c r="I10" s="24">
        <f>IF(D10=0,"",ROUND(H10*100/D10,2))</f>
        <v>-10.07</v>
      </c>
      <c r="J10" s="32" t="s">
        <v>25</v>
      </c>
    </row>
    <row r="11" spans="1:10" ht="15.75">
      <c r="A11" s="25" t="s">
        <v>26</v>
      </c>
      <c r="B11" s="23">
        <v>376209000</v>
      </c>
      <c r="C11" s="23">
        <v>983723000</v>
      </c>
      <c r="D11" s="23">
        <v>1359932000</v>
      </c>
      <c r="E11" s="23">
        <v>417414722</v>
      </c>
      <c r="F11" s="23">
        <v>791996560</v>
      </c>
      <c r="G11" s="23">
        <v>1209411282</v>
      </c>
      <c r="H11" s="23">
        <f>G11-D11</f>
        <v>-150520718</v>
      </c>
      <c r="I11" s="23">
        <f>IF(D11=0,"",ROUND(H11*100/D11,2))</f>
        <v>-11.07</v>
      </c>
      <c r="J11" s="33" t="s">
        <v>17</v>
      </c>
    </row>
    <row r="12" spans="1:10" ht="15.75">
      <c r="A12" s="26" t="s">
        <v>27</v>
      </c>
      <c r="B12" s="24">
        <v>0</v>
      </c>
      <c r="C12" s="24">
        <v>31060000</v>
      </c>
      <c r="D12" s="24">
        <v>31060000</v>
      </c>
      <c r="E12" s="24">
        <v>102192</v>
      </c>
      <c r="F12" s="24">
        <v>29835437</v>
      </c>
      <c r="G12" s="24">
        <v>29937629</v>
      </c>
      <c r="H12" s="24">
        <f>G12-D12</f>
        <v>-1122371</v>
      </c>
      <c r="I12" s="24">
        <f>IF(D12=0,"",ROUND(H12*100/D12,2))</f>
        <v>-3.61</v>
      </c>
      <c r="J12" s="32" t="s">
        <v>17</v>
      </c>
    </row>
    <row r="13" spans="1:10" ht="15.75">
      <c r="A13" s="26" t="s">
        <v>28</v>
      </c>
      <c r="B13" s="24">
        <v>0</v>
      </c>
      <c r="C13" s="24">
        <v>3500000</v>
      </c>
      <c r="D13" s="24">
        <v>3500000</v>
      </c>
      <c r="E13" s="24">
        <v>783</v>
      </c>
      <c r="F13" s="24">
        <v>4162032</v>
      </c>
      <c r="G13" s="24">
        <v>4162815</v>
      </c>
      <c r="H13" s="24">
        <f>G13-D13</f>
        <v>662815</v>
      </c>
      <c r="I13" s="24">
        <f>IF(D13=0,"",ROUND(H13*100/D13,2))</f>
        <v>18.94</v>
      </c>
      <c r="J13" s="32" t="s">
        <v>17</v>
      </c>
    </row>
    <row r="14" spans="1:10" ht="15.75">
      <c r="A14" s="26" t="s">
        <v>29</v>
      </c>
      <c r="B14" s="24">
        <v>0</v>
      </c>
      <c r="C14" s="24">
        <v>13800000</v>
      </c>
      <c r="D14" s="24">
        <v>13800000</v>
      </c>
      <c r="E14" s="24">
        <v>0</v>
      </c>
      <c r="F14" s="24">
        <v>11956452</v>
      </c>
      <c r="G14" s="24">
        <v>11956452</v>
      </c>
      <c r="H14" s="24">
        <f>G14-D14</f>
        <v>-1843548</v>
      </c>
      <c r="I14" s="24">
        <f>IF(D14=0,"",ROUND(H14*100/D14,2))</f>
        <v>-13.36</v>
      </c>
      <c r="J14" s="32" t="s">
        <v>17</v>
      </c>
    </row>
    <row r="15" spans="1:10" ht="15.75">
      <c r="A15" s="26" t="s">
        <v>30</v>
      </c>
      <c r="B15" s="24">
        <v>349462000</v>
      </c>
      <c r="C15" s="24">
        <v>862741000</v>
      </c>
      <c r="D15" s="24">
        <v>1212203000</v>
      </c>
      <c r="E15" s="24">
        <v>396419789</v>
      </c>
      <c r="F15" s="24">
        <v>660330983</v>
      </c>
      <c r="G15" s="24">
        <v>1056750772</v>
      </c>
      <c r="H15" s="24">
        <f>G15-D15</f>
        <v>-155452228</v>
      </c>
      <c r="I15" s="24">
        <f>IF(D15=0,"",ROUND(H15*100/D15,2))</f>
        <v>-12.82</v>
      </c>
      <c r="J15" s="32" t="s">
        <v>17</v>
      </c>
    </row>
    <row r="16" spans="1:10" ht="15.75">
      <c r="A16" s="26" t="s">
        <v>31</v>
      </c>
      <c r="B16" s="24">
        <v>0</v>
      </c>
      <c r="C16" s="24">
        <v>0</v>
      </c>
      <c r="D16" s="24">
        <v>0</v>
      </c>
      <c r="E16" s="24">
        <v>287280</v>
      </c>
      <c r="F16" s="24">
        <v>237500</v>
      </c>
      <c r="G16" s="24">
        <v>524780</v>
      </c>
      <c r="H16" s="24">
        <f>G16-D16</f>
        <v>524780</v>
      </c>
      <c r="I16" s="24">
        <f>IF(D16=0,"",ROUND(H16*100/D16,2))</f>
      </c>
      <c r="J16" s="32" t="s">
        <v>17</v>
      </c>
    </row>
    <row r="17" spans="1:10" ht="32.25">
      <c r="A17" s="26" t="s">
        <v>32</v>
      </c>
      <c r="B17" s="24">
        <v>22097000</v>
      </c>
      <c r="C17" s="24">
        <v>54341000</v>
      </c>
      <c r="D17" s="24">
        <v>76438000</v>
      </c>
      <c r="E17" s="24">
        <v>15952304</v>
      </c>
      <c r="F17" s="24">
        <v>68295621</v>
      </c>
      <c r="G17" s="24">
        <v>84247925</v>
      </c>
      <c r="H17" s="24">
        <f>G17-D17</f>
        <v>7809925</v>
      </c>
      <c r="I17" s="24">
        <f>IF(D17=0,"",ROUND(H17*100/D17,2))</f>
        <v>10.22</v>
      </c>
      <c r="J17" s="32" t="s">
        <v>17</v>
      </c>
    </row>
    <row r="18" spans="1:10" ht="15.75">
      <c r="A18" s="26" t="s">
        <v>33</v>
      </c>
      <c r="B18" s="24">
        <v>0</v>
      </c>
      <c r="C18" s="24">
        <v>0</v>
      </c>
      <c r="D18" s="24">
        <v>0</v>
      </c>
      <c r="E18" s="24">
        <v>0</v>
      </c>
      <c r="F18" s="24">
        <v>436</v>
      </c>
      <c r="G18" s="24">
        <v>436</v>
      </c>
      <c r="H18" s="24">
        <f>G18-D18</f>
        <v>436</v>
      </c>
      <c r="I18" s="24">
        <f>IF(D18=0,"",ROUND(H18*100/D18,2))</f>
      </c>
      <c r="J18" s="32" t="s">
        <v>17</v>
      </c>
    </row>
    <row r="19" spans="1:10" ht="15.75">
      <c r="A19" s="26" t="s">
        <v>34</v>
      </c>
      <c r="B19" s="24">
        <v>4650000</v>
      </c>
      <c r="C19" s="24">
        <v>16780000</v>
      </c>
      <c r="D19" s="24">
        <v>21430000</v>
      </c>
      <c r="E19" s="24">
        <v>4640142</v>
      </c>
      <c r="F19" s="24">
        <v>16961634</v>
      </c>
      <c r="G19" s="24">
        <v>21601776</v>
      </c>
      <c r="H19" s="24">
        <f>G19-D19</f>
        <v>171776</v>
      </c>
      <c r="I19" s="24">
        <f>IF(D19=0,"",ROUND(H19*100/D19,2))</f>
        <v>0.8</v>
      </c>
      <c r="J19" s="32" t="s">
        <v>17</v>
      </c>
    </row>
    <row r="20" spans="1:10" ht="15.75">
      <c r="A20" s="26" t="s">
        <v>35</v>
      </c>
      <c r="B20" s="24">
        <v>0</v>
      </c>
      <c r="C20" s="24">
        <v>0</v>
      </c>
      <c r="D20" s="24">
        <v>0</v>
      </c>
      <c r="E20" s="24">
        <v>6560</v>
      </c>
      <c r="F20" s="24">
        <v>138393</v>
      </c>
      <c r="G20" s="24">
        <v>144953</v>
      </c>
      <c r="H20" s="24">
        <f>G20-D20</f>
        <v>144953</v>
      </c>
      <c r="I20" s="24">
        <f>IF(D20=0,"",ROUND(H20*100/D20,2))</f>
      </c>
      <c r="J20" s="32" t="s">
        <v>17</v>
      </c>
    </row>
    <row r="21" spans="1:10" ht="15.75">
      <c r="A21" s="26" t="s">
        <v>36</v>
      </c>
      <c r="B21" s="24">
        <v>0</v>
      </c>
      <c r="C21" s="24">
        <v>750000</v>
      </c>
      <c r="D21" s="24">
        <v>750000</v>
      </c>
      <c r="E21" s="24">
        <v>5672</v>
      </c>
      <c r="F21" s="24">
        <v>78072</v>
      </c>
      <c r="G21" s="24">
        <v>83744</v>
      </c>
      <c r="H21" s="24">
        <f>G21-D21</f>
        <v>-666256</v>
      </c>
      <c r="I21" s="24">
        <f>IF(D21=0,"",ROUND(H21*100/D21,2))</f>
        <v>-88.83</v>
      </c>
      <c r="J21" s="32" t="s">
        <v>17</v>
      </c>
    </row>
    <row r="22" spans="1:10" ht="33" thickBot="1">
      <c r="A22" s="29" t="s">
        <v>37</v>
      </c>
      <c r="B22" s="30">
        <v>0</v>
      </c>
      <c r="C22" s="30">
        <v>751000</v>
      </c>
      <c r="D22" s="30">
        <v>751000</v>
      </c>
      <c r="E22" s="30">
        <v>0</v>
      </c>
      <c r="F22" s="30">
        <v>0</v>
      </c>
      <c r="G22" s="30">
        <v>0</v>
      </c>
      <c r="H22" s="30">
        <f>G22-D22</f>
        <v>-751000</v>
      </c>
      <c r="I22" s="30">
        <f>IF(D22=0,"",ROUND(H22*100/D22,2))</f>
        <v>-100</v>
      </c>
      <c r="J22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2007-01-24T15:03:20Z</dcterms:created>
  <dcterms:modified xsi:type="dcterms:W3CDTF">2018-08-20T02:37:36Z</dcterms:modified>
  <cp:category/>
  <cp:version/>
  <cp:contentType/>
  <cp:contentStatus/>
</cp:coreProperties>
</file>