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780" windowHeight="88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<sst xmlns="http://schemas.openxmlformats.org/spreadsheetml/2006/main" count="79" uniqueCount="48">
  <si>
    <t>計畫名稱</t>
  </si>
  <si>
    <t>全    部    計    畫</t>
  </si>
  <si>
    <t>預                    算                    數</t>
  </si>
  <si>
    <t>決          算          數</t>
  </si>
  <si>
    <t>金    額</t>
  </si>
  <si>
    <t>目標能量</t>
  </si>
  <si>
    <t>進度起
迄年月</t>
  </si>
  <si>
    <t>可          用          預          算          數</t>
  </si>
  <si>
    <t>截至本年度累計數</t>
  </si>
  <si>
    <t>本  年  度
金      額</t>
  </si>
  <si>
    <t>截至本年
度累計數
金　　額</t>
  </si>
  <si>
    <t>以前年度保留數</t>
  </si>
  <si>
    <t>本年度預算數</t>
  </si>
  <si>
    <t>本年度奉准
先行辦理數</t>
  </si>
  <si>
    <r>
      <t>調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整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數</t>
    </r>
  </si>
  <si>
    <t>合    計</t>
  </si>
  <si>
    <t>占全部
計畫％</t>
  </si>
  <si>
    <t>未達成或超過預算之原因</t>
  </si>
  <si>
    <t>截至本年
度累計決
算數占累
計預算數
(％)</t>
  </si>
  <si>
    <t>本年度
金額占
可用預
算數(％)</t>
  </si>
  <si>
    <t>占全部
計畫(％)</t>
  </si>
  <si>
    <t>國立清華大學校務基金</t>
  </si>
  <si>
    <t>固定資產建設改良擴充計畫預算與實際進度比較表</t>
  </si>
  <si>
    <t>中華民國106年度</t>
  </si>
  <si>
    <t>單位:新臺幣元</t>
  </si>
  <si>
    <t>一般建築及設備計畫</t>
  </si>
  <si>
    <t/>
  </si>
  <si>
    <t xml:space="preserve">土地改良物                                                                                          </t>
  </si>
  <si>
    <t>106.01
106.12</t>
  </si>
  <si>
    <t>政府補助收入:
1.以前年度保留數12,008,774元，係依據教育部臺教會(一)字第1060027334號函辦理保留至本年度繼續執行。
2.本年度奉准先行辦理數4,980,000元係依據行政院106年12月1日院授主基作字第1060019598號函辦理。
3.配合教學研究需要調整流出4,932,277元至房屋及建築。
自籌收入:
配合教學研究需要調整流出13,299,794元至機械及設備。</t>
  </si>
  <si>
    <t xml:space="preserve">　土地改良物                                                                                          </t>
  </si>
  <si>
    <t xml:space="preserve">　未完工程-土地改良物                                                                                 </t>
  </si>
  <si>
    <t xml:space="preserve">房屋及建築                                                                                          </t>
  </si>
  <si>
    <t>政府補助收入：
配合教學研究需要自土地改良物流入、什項設備流入6,085,056元。
自籌收入：
1.執行率未達90%之原因：
(1)生醫科學館新建工程：A.本件先後已於工程會完成三次會議：105年4月21日召開第1次調解會議、105年5月24日召開第2次調解會議、105年7月1日召開第3次調解會議；因廠商不接受調解議件，工程會於106年5月2日函本件履約爭議調解案，依採購履約爭議調解規則第10條第1款及第2款規定：「一、當事人不適格。二、已提起仲裁、申(聲)請調解或民事訴訟」，工程會決議：當事人不適格，本會不予受理。故無法據以辦理支付該費用。B.後續廠商續行民事訴訟程序，先後已於新竹地方法院完成三次開庭作業：105年3月15日第1次開庭、105年5月10日召開第2次開庭，同時於106年05月18日提送民事訴訟更正狀。9月22日召開第3次開庭（辯論庭）。C.有關106年9月22日第三次開庭應回應事項：本校業已於106年10月30日完成遞狀作業，同意先行給付廠商新台幣69萬6,971元；廠商依新竹地院之意見彙整成提出民事準備三狀，有關損害賠償事件本校業已彙整答辯理由如民事答辯三狀中，針對民事準備三狀謹再就其中之「停工期間勞工安全管理費」及「營造綜合保險費」，補充答辯理由提出本校民事答辯四狀。預計107年1月24日召開第四次開庭作業。將加速訴訟程序執行。
2.以前年度保留數44,615,019元，係於106年1月12日簽奉校方核准(1061000015號簽文)，依據教育部臺教會(一)字第1060027334號函及本校第51次校務基金管理委員會會議辦理保留至本年度繼續執行。
3.配合教學研究需要調整流出57,198,353元至機械及設備、交通及運輸設備、什項設備，並保留14,411,754元至下年度繼續支用(已於107年1月22日1071000036號簽簽奉校方核可)。</t>
  </si>
  <si>
    <t xml:space="preserve">　房屋及建築                                                                                          </t>
  </si>
  <si>
    <t xml:space="preserve">　未完工程-房屋及建築                                                                                 </t>
  </si>
  <si>
    <t xml:space="preserve">機械及設備                                                                                          </t>
  </si>
  <si>
    <t>政府補助收入:
1.本年度奉准先行辦理數85,728,000元係依據行政院106年12月1日院授主基作字第1060019598號函辦理。
2.配合教學研究需要自什項設備流入30,911,259元。
自籌收入:
1.本年度奉准先行辦理數36,202,000元已於106年10月11日業經校務基金管理委員會第54次會議審議通過。
2.配合教學研究需要自土地改良物、房屋及建築流入69,058,616元。</t>
  </si>
  <si>
    <t xml:space="preserve">　機械及設備                                                                                          </t>
  </si>
  <si>
    <t xml:space="preserve">　訂購機件-機械及設備                                                                                 </t>
  </si>
  <si>
    <t xml:space="preserve">交通及運輸設備                                                                                      </t>
  </si>
  <si>
    <t>政府補助收入:
1.本年度奉准先行辦理數943,000元係依據行政院106年12月1日院授主基作字第1060019598號函辦理。
2.配合教學研究需要自什項設備流入5,856,734元。
自籌收入:
配合教學研究需要自房屋及建築流入187,088元。</t>
  </si>
  <si>
    <t xml:space="preserve">　交通及運輸設備                                                                                      </t>
  </si>
  <si>
    <t xml:space="preserve">什項設備                                                                                            </t>
  </si>
  <si>
    <t>政府補助收入:
1.本年度奉准先行辦理數44,623,000元係依據行政院106年12月1日院授主基作字第1060019598號函辦理。
2.配合教學研究需要調整流出37,920,772元至房屋及建築、機械及設備、交通及運輸設備。
自籌收入:
1.本年度奉准先行辦理數630,000元已於106年10月11日業經校務基金管理委員會第54次會議審議通過。
2.配合教學研究需要自房屋及建築流入1,252,443元。</t>
  </si>
  <si>
    <t xml:space="preserve">　什項設備                                                                                            </t>
  </si>
  <si>
    <t xml:space="preserve">　訂購機件-什項設備                               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</si>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</sst>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7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top" wrapText="1"/>
    </xf>
    <xf numFmtId="38" fontId="3" fillId="0" borderId="13" xfId="0" applyNumberFormat="1" applyFont="1" applyBorder="1" applyAlignment="1">
      <alignment vertical="top"/>
    </xf>
    <xf numFmtId="40" fontId="3" fillId="0" borderId="13" xfId="0" applyNumberFormat="1" applyFont="1" applyBorder="1" applyAlignment="1">
      <alignment vertical="top"/>
    </xf>
    <xf numFmtId="49" fontId="3" fillId="0" borderId="15" xfId="0" applyNumberFormat="1" applyFont="1" applyBorder="1" applyAlignment="1">
      <alignment vertical="top" wrapText="1"/>
    </xf>
    <xf numFmtId="49" fontId="27" fillId="0" borderId="14" xfId="0" applyNumberFormat="1" applyFont="1" applyBorder="1" applyAlignment="1">
      <alignment vertical="top" wrapText="1"/>
    </xf>
    <xf numFmtId="38" fontId="28" fillId="0" borderId="16" xfId="0" applyNumberFormat="1" applyFont="1" applyBorder="1" applyAlignment="1">
      <alignment vertical="top"/>
    </xf>
    <xf numFmtId="49" fontId="28" fillId="0" borderId="16" xfId="0" applyNumberFormat="1" applyFont="1" applyBorder="1" applyAlignment="1">
      <alignment vertical="top" wrapText="1"/>
    </xf>
    <xf numFmtId="40" fontId="28" fillId="0" borderId="16" xfId="0" applyNumberFormat="1" applyFont="1" applyBorder="1" applyAlignment="1">
      <alignment vertical="top"/>
    </xf>
    <xf numFmtId="49" fontId="27" fillId="0" borderId="20" xfId="0" applyNumberFormat="1" applyFont="1" applyBorder="1" applyAlignment="1">
      <alignment vertical="top" wrapText="1"/>
    </xf>
    <xf numFmtId="38" fontId="28" fillId="0" borderId="21" xfId="0" applyNumberFormat="1" applyFont="1" applyBorder="1" applyAlignment="1">
      <alignment vertical="top"/>
    </xf>
    <xf numFmtId="49" fontId="28" fillId="0" borderId="21" xfId="0" applyNumberFormat="1" applyFont="1" applyBorder="1" applyAlignment="1">
      <alignment vertical="top" wrapText="1"/>
    </xf>
    <xf numFmtId="40" fontId="28" fillId="0" borderId="21" xfId="0" applyNumberFormat="1" applyFont="1" applyBorder="1" applyAlignment="1">
      <alignment vertical="top"/>
    </xf>
    <xf numFmtId="0" fontId="29" fillId="0" borderId="11" xfId="0" applyNumberFormat="1" applyFont="1" applyBorder="1" applyAlignment="1">
      <alignment vertical="top" wrapText="1"/>
    </xf>
    <xf numFmtId="0" fontId="4" fillId="0" borderId="12" xfId="0" applyNumberFormat="1" applyFont="1" applyBorder="1" applyAlignment="1">
      <alignment vertical="top" wrapText="1"/>
    </xf>
    <xf numFmtId="0" fontId="29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5" customWidth="1"/>
    <col min="2" max="2" width="16.625" style="5" customWidth="1"/>
    <col min="3" max="3" width="8.375" style="5" customWidth="1"/>
    <col min="4" max="4" width="7.50390625" style="5" customWidth="1"/>
    <col min="5" max="9" width="16.625" style="5" customWidth="1"/>
    <col min="10" max="10" width="7.625" style="5" customWidth="1"/>
    <col min="11" max="11" width="16.625" style="5" customWidth="1"/>
    <col min="12" max="12" width="7.625" style="5" customWidth="1"/>
    <col min="13" max="13" width="16.625" style="6" customWidth="1"/>
    <col min="14" max="14" width="7.625" style="6" customWidth="1"/>
    <col min="15" max="15" width="16.625" style="6" customWidth="1"/>
    <col min="16" max="16" width="7.625" style="6" customWidth="1"/>
    <col min="17" max="17" width="23.25390625" style="6" customWidth="1"/>
  </cols>
  <sheetData>
    <row r="1" spans="1:17" ht="21.75">
      <c r="A1" s="10"/>
      <c r="B1" s="10"/>
      <c r="C1" s="10"/>
      <c r="D1" s="10"/>
      <c r="E1" s="11" t="s">
        <v>21</v>
      </c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</row>
    <row r="2" spans="1:17" ht="21.75">
      <c r="A2" s="10"/>
      <c r="B2" s="10"/>
      <c r="C2" s="10"/>
      <c r="D2" s="10"/>
      <c r="E2" s="12" t="s">
        <v>22</v>
      </c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</row>
    <row r="3" spans="1:17" ht="16.5" thickBot="1">
      <c r="A3" s="2"/>
      <c r="B3" s="9"/>
      <c r="C3" s="9"/>
      <c r="D3" s="9"/>
      <c r="E3" s="3" t="s">
        <v>23</v>
      </c>
      <c r="F3" s="9"/>
      <c r="G3" s="9"/>
      <c r="H3" s="9"/>
      <c r="I3" s="9"/>
      <c r="J3" s="9"/>
      <c r="K3" s="9"/>
      <c r="L3" s="7"/>
      <c r="M3" s="8"/>
      <c r="N3" s="8"/>
      <c r="O3" s="8"/>
      <c r="P3" s="8"/>
      <c r="Q3" s="4" t="s">
        <v>24</v>
      </c>
    </row>
    <row r="4" spans="1:17" ht="15.75">
      <c r="A4" s="18" t="s">
        <v>0</v>
      </c>
      <c r="B4" s="20" t="s">
        <v>1</v>
      </c>
      <c r="C4" s="20"/>
      <c r="D4" s="20"/>
      <c r="E4" s="20" t="s">
        <v>2</v>
      </c>
      <c r="F4" s="20"/>
      <c r="G4" s="20"/>
      <c r="H4" s="20"/>
      <c r="I4" s="20"/>
      <c r="J4" s="20"/>
      <c r="K4" s="20"/>
      <c r="L4" s="20"/>
      <c r="M4" s="20" t="s">
        <v>3</v>
      </c>
      <c r="N4" s="20"/>
      <c r="O4" s="20"/>
      <c r="P4" s="20"/>
      <c r="Q4" s="13" t="s">
        <v>17</v>
      </c>
    </row>
    <row r="5" spans="1:17" ht="15.75">
      <c r="A5" s="19"/>
      <c r="B5" s="15" t="s">
        <v>4</v>
      </c>
      <c r="C5" s="15" t="s">
        <v>5</v>
      </c>
      <c r="D5" s="16" t="s">
        <v>6</v>
      </c>
      <c r="E5" s="15" t="s">
        <v>7</v>
      </c>
      <c r="F5" s="15"/>
      <c r="G5" s="15"/>
      <c r="H5" s="15"/>
      <c r="I5" s="15"/>
      <c r="J5" s="15"/>
      <c r="K5" s="15" t="s">
        <v>8</v>
      </c>
      <c r="L5" s="15"/>
      <c r="M5" s="16" t="s">
        <v>9</v>
      </c>
      <c r="N5" s="17" t="s">
        <v>19</v>
      </c>
      <c r="O5" s="16" t="s">
        <v>10</v>
      </c>
      <c r="P5" s="17" t="s">
        <v>18</v>
      </c>
      <c r="Q5" s="14"/>
    </row>
    <row r="6" spans="1:17" ht="33" thickBot="1">
      <c r="A6" s="21"/>
      <c r="B6" s="22"/>
      <c r="C6" s="22"/>
      <c r="D6" s="22"/>
      <c r="E6" s="23" t="s">
        <v>11</v>
      </c>
      <c r="F6" s="24" t="s">
        <v>12</v>
      </c>
      <c r="G6" s="25" t="s">
        <v>13</v>
      </c>
      <c r="H6" s="23" t="s">
        <v>14</v>
      </c>
      <c r="I6" s="23" t="s">
        <v>15</v>
      </c>
      <c r="J6" s="26" t="s">
        <v>16</v>
      </c>
      <c r="K6" s="24" t="s">
        <v>4</v>
      </c>
      <c r="L6" s="26" t="s">
        <v>20</v>
      </c>
      <c r="M6" s="22"/>
      <c r="N6" s="27"/>
      <c r="O6" s="28"/>
      <c r="P6" s="29"/>
      <c r="Q6" s="30"/>
    </row>
    <row r="7" spans="1:17" ht="32.25">
      <c r="A7" s="35" t="s">
        <v>25</v>
      </c>
      <c r="B7" s="36"/>
      <c r="C7" s="37" t="s">
        <v>26</v>
      </c>
      <c r="D7" s="37" t="s">
        <v>26</v>
      </c>
      <c r="E7" s="36">
        <v>56623793</v>
      </c>
      <c r="F7" s="36">
        <v>694156000</v>
      </c>
      <c r="G7" s="36">
        <v>173106000</v>
      </c>
      <c r="H7" s="36">
        <v>0</v>
      </c>
      <c r="I7" s="36">
        <f>E7+F7+G7+H7</f>
        <v>923885793</v>
      </c>
      <c r="J7" s="38">
        <f>IF(B7=0,"",ROUND(I7*100/B7,2))</f>
      </c>
      <c r="K7" s="36">
        <v>923885793</v>
      </c>
      <c r="L7" s="38">
        <f>IF(B7=0,"",ROUND(K7*100/B7,2))</f>
      </c>
      <c r="M7" s="36">
        <v>888448586</v>
      </c>
      <c r="N7" s="38">
        <f>IF(I7=0,"",ROUND(M7*100/I7,2))</f>
        <v>96.16</v>
      </c>
      <c r="O7" s="36">
        <v>888448586</v>
      </c>
      <c r="P7" s="38">
        <f>IF(K7=0,"",ROUND(O7*100/K7,2))</f>
        <v>96.16</v>
      </c>
      <c r="Q7" s="43"/>
    </row>
    <row r="8" spans="1:17" ht="176.25">
      <c r="A8" s="34" t="s">
        <v>27</v>
      </c>
      <c r="B8" s="32"/>
      <c r="C8" s="31" t="s">
        <v>26</v>
      </c>
      <c r="D8" s="31" t="s">
        <v>28</v>
      </c>
      <c r="E8" s="32">
        <v>12008774</v>
      </c>
      <c r="F8" s="32">
        <v>15000000</v>
      </c>
      <c r="G8" s="32">
        <v>4980000</v>
      </c>
      <c r="H8" s="32">
        <v>-18232071</v>
      </c>
      <c r="I8" s="32">
        <f>E8+F8+G8+H8</f>
        <v>13756703</v>
      </c>
      <c r="J8" s="33">
        <f>IF(B8=0,"",ROUND(I8*100/B8,2))</f>
      </c>
      <c r="K8" s="32">
        <v>13756703</v>
      </c>
      <c r="L8" s="33">
        <f>IF(B8=0,"",ROUND(K8*100/B8,2))</f>
      </c>
      <c r="M8" s="32">
        <v>13435472</v>
      </c>
      <c r="N8" s="33">
        <f>IF(I8=0,"",ROUND(M8*100/I8,2))</f>
        <v>97.66</v>
      </c>
      <c r="O8" s="32">
        <v>13435472</v>
      </c>
      <c r="P8" s="33">
        <f>IF(K8=0,"",ROUND(O8*100/K8,2))</f>
        <v>97.66</v>
      </c>
      <c r="Q8" s="44" t="s">
        <v>29</v>
      </c>
    </row>
    <row r="9" spans="1:17" ht="32.25">
      <c r="A9" s="34" t="s">
        <v>30</v>
      </c>
      <c r="B9" s="32"/>
      <c r="C9" s="31" t="s">
        <v>26</v>
      </c>
      <c r="D9" s="31" t="s">
        <v>28</v>
      </c>
      <c r="E9" s="32">
        <v>12008774</v>
      </c>
      <c r="F9" s="32">
        <v>15000000</v>
      </c>
      <c r="G9" s="32">
        <v>4980000</v>
      </c>
      <c r="H9" s="32">
        <v>-18232071</v>
      </c>
      <c r="I9" s="32">
        <f>E9+F9+G9+H9</f>
        <v>13756703</v>
      </c>
      <c r="J9" s="33">
        <f>IF(B9=0,"",ROUND(I9*100/B9,2))</f>
      </c>
      <c r="K9" s="32">
        <v>13756703</v>
      </c>
      <c r="L9" s="33">
        <f>IF(B9=0,"",ROUND(K9*100/B9,2))</f>
      </c>
      <c r="M9" s="32">
        <v>0</v>
      </c>
      <c r="N9" s="33">
        <f>IF(I9=0,"",ROUND(M9*100/I9,2))</f>
        <v>0</v>
      </c>
      <c r="O9" s="32">
        <v>0</v>
      </c>
      <c r="P9" s="33">
        <f>IF(K9=0,"",ROUND(O9*100/K9,2))</f>
        <v>0</v>
      </c>
      <c r="Q9" s="44"/>
    </row>
    <row r="10" spans="1:17" ht="32.25">
      <c r="A10" s="34" t="s">
        <v>31</v>
      </c>
      <c r="B10" s="32"/>
      <c r="C10" s="31" t="s">
        <v>26</v>
      </c>
      <c r="D10" s="31" t="s">
        <v>28</v>
      </c>
      <c r="E10" s="32">
        <v>0</v>
      </c>
      <c r="F10" s="32">
        <v>0</v>
      </c>
      <c r="G10" s="32">
        <v>0</v>
      </c>
      <c r="H10" s="32">
        <v>0</v>
      </c>
      <c r="I10" s="32">
        <f>E10+F10+G10+H10</f>
        <v>0</v>
      </c>
      <c r="J10" s="33">
        <f>IF(B10=0,"",ROUND(I10*100/B10,2))</f>
      </c>
      <c r="K10" s="32">
        <v>0</v>
      </c>
      <c r="L10" s="33">
        <f>IF(B10=0,"",ROUND(K10*100/B10,2))</f>
      </c>
      <c r="M10" s="32">
        <v>13435472</v>
      </c>
      <c r="N10" s="33">
        <f>IF(I10=0,"",ROUND(M10*100/I10,2))</f>
      </c>
      <c r="O10" s="32">
        <v>13435472</v>
      </c>
      <c r="P10" s="33">
        <f>IF(K10=0,"",ROUND(O10*100/K10,2))</f>
      </c>
      <c r="Q10" s="44"/>
    </row>
    <row r="11" spans="1:17" ht="409.5">
      <c r="A11" s="34" t="s">
        <v>32</v>
      </c>
      <c r="B11" s="32"/>
      <c r="C11" s="31" t="s">
        <v>26</v>
      </c>
      <c r="D11" s="31" t="s">
        <v>28</v>
      </c>
      <c r="E11" s="32">
        <v>44615019</v>
      </c>
      <c r="F11" s="32">
        <v>219021000</v>
      </c>
      <c r="G11" s="32">
        <v>0</v>
      </c>
      <c r="H11" s="32">
        <v>-51113297</v>
      </c>
      <c r="I11" s="32">
        <f>E11+F11+G11+H11</f>
        <v>212522722</v>
      </c>
      <c r="J11" s="33">
        <f>IF(B11=0,"",ROUND(I11*100/B11,2))</f>
      </c>
      <c r="K11" s="32">
        <v>212522722</v>
      </c>
      <c r="L11" s="33">
        <f>IF(B11=0,"",ROUND(K11*100/B11,2))</f>
      </c>
      <c r="M11" s="32">
        <v>177406746</v>
      </c>
      <c r="N11" s="33">
        <f>IF(I11=0,"",ROUND(M11*100/I11,2))</f>
        <v>83.48</v>
      </c>
      <c r="O11" s="32">
        <v>177406746</v>
      </c>
      <c r="P11" s="33">
        <f>IF(K11=0,"",ROUND(O11*100/K11,2))</f>
        <v>83.48</v>
      </c>
      <c r="Q11" s="44" t="s">
        <v>33</v>
      </c>
    </row>
    <row r="12" spans="1:17" ht="32.25">
      <c r="A12" s="34" t="s">
        <v>34</v>
      </c>
      <c r="B12" s="32"/>
      <c r="C12" s="31" t="s">
        <v>26</v>
      </c>
      <c r="D12" s="31" t="s">
        <v>28</v>
      </c>
      <c r="E12" s="32">
        <v>44615019</v>
      </c>
      <c r="F12" s="32">
        <v>219021000</v>
      </c>
      <c r="G12" s="32">
        <v>0</v>
      </c>
      <c r="H12" s="32">
        <v>-51113297</v>
      </c>
      <c r="I12" s="32">
        <f>E12+F12+G12+H12</f>
        <v>212522722</v>
      </c>
      <c r="J12" s="33">
        <f>IF(B12=0,"",ROUND(I12*100/B12,2))</f>
      </c>
      <c r="K12" s="32">
        <v>212522722</v>
      </c>
      <c r="L12" s="33">
        <f>IF(B12=0,"",ROUND(K12*100/B12,2))</f>
      </c>
      <c r="M12" s="32">
        <v>36574481</v>
      </c>
      <c r="N12" s="33">
        <f>IF(I12=0,"",ROUND(M12*100/I12,2))</f>
        <v>17.21</v>
      </c>
      <c r="O12" s="32">
        <v>36574481</v>
      </c>
      <c r="P12" s="33">
        <f>IF(K12=0,"",ROUND(O12*100/K12,2))</f>
        <v>17.21</v>
      </c>
      <c r="Q12" s="44"/>
    </row>
    <row r="13" spans="1:17" ht="32.25">
      <c r="A13" s="34" t="s">
        <v>35</v>
      </c>
      <c r="B13" s="32"/>
      <c r="C13" s="31" t="s">
        <v>26</v>
      </c>
      <c r="D13" s="31" t="s">
        <v>28</v>
      </c>
      <c r="E13" s="32">
        <v>0</v>
      </c>
      <c r="F13" s="32">
        <v>0</v>
      </c>
      <c r="G13" s="32">
        <v>0</v>
      </c>
      <c r="H13" s="32">
        <v>0</v>
      </c>
      <c r="I13" s="32">
        <f>E13+F13+G13+H13</f>
        <v>0</v>
      </c>
      <c r="J13" s="33">
        <f>IF(B13=0,"",ROUND(I13*100/B13,2))</f>
      </c>
      <c r="K13" s="32">
        <v>0</v>
      </c>
      <c r="L13" s="33">
        <f>IF(B13=0,"",ROUND(K13*100/B13,2))</f>
      </c>
      <c r="M13" s="32">
        <v>140832265</v>
      </c>
      <c r="N13" s="33">
        <f>IF(I13=0,"",ROUND(M13*100/I13,2))</f>
      </c>
      <c r="O13" s="32">
        <v>140832265</v>
      </c>
      <c r="P13" s="33">
        <f>IF(K13=0,"",ROUND(O13*100/K13,2))</f>
      </c>
      <c r="Q13" s="44"/>
    </row>
    <row r="14" spans="1:17" ht="189">
      <c r="A14" s="34" t="s">
        <v>36</v>
      </c>
      <c r="B14" s="32"/>
      <c r="C14" s="31" t="s">
        <v>26</v>
      </c>
      <c r="D14" s="31" t="s">
        <v>28</v>
      </c>
      <c r="E14" s="32">
        <v>0</v>
      </c>
      <c r="F14" s="32">
        <v>319959000</v>
      </c>
      <c r="G14" s="32">
        <v>121930000</v>
      </c>
      <c r="H14" s="32">
        <v>99969875</v>
      </c>
      <c r="I14" s="32">
        <f>E14+F14+G14+H14</f>
        <v>541858875</v>
      </c>
      <c r="J14" s="33">
        <f>IF(B14=0,"",ROUND(I14*100/B14,2))</f>
      </c>
      <c r="K14" s="32">
        <v>541858875</v>
      </c>
      <c r="L14" s="33">
        <f>IF(B14=0,"",ROUND(K14*100/B14,2))</f>
      </c>
      <c r="M14" s="32">
        <v>541858875</v>
      </c>
      <c r="N14" s="33">
        <f>IF(I14=0,"",ROUND(M14*100/I14,2))</f>
        <v>100</v>
      </c>
      <c r="O14" s="32">
        <v>541858875</v>
      </c>
      <c r="P14" s="33">
        <f>IF(K14=0,"",ROUND(O14*100/K14,2))</f>
        <v>100</v>
      </c>
      <c r="Q14" s="44" t="s">
        <v>37</v>
      </c>
    </row>
    <row r="15" spans="1:17" ht="32.25">
      <c r="A15" s="34" t="s">
        <v>38</v>
      </c>
      <c r="B15" s="32"/>
      <c r="C15" s="31" t="s">
        <v>26</v>
      </c>
      <c r="D15" s="31" t="s">
        <v>28</v>
      </c>
      <c r="E15" s="32">
        <v>0</v>
      </c>
      <c r="F15" s="32">
        <v>319959000</v>
      </c>
      <c r="G15" s="32">
        <v>121930000</v>
      </c>
      <c r="H15" s="32">
        <v>99969875</v>
      </c>
      <c r="I15" s="32">
        <f>E15+F15+G15+H15</f>
        <v>541858875</v>
      </c>
      <c r="J15" s="33">
        <f>IF(B15=0,"",ROUND(I15*100/B15,2))</f>
      </c>
      <c r="K15" s="32">
        <v>541858875</v>
      </c>
      <c r="L15" s="33">
        <f>IF(B15=0,"",ROUND(K15*100/B15,2))</f>
      </c>
      <c r="M15" s="32">
        <v>505818916</v>
      </c>
      <c r="N15" s="33">
        <f>IF(I15=0,"",ROUND(M15*100/I15,2))</f>
        <v>93.35</v>
      </c>
      <c r="O15" s="32">
        <v>505818916</v>
      </c>
      <c r="P15" s="33">
        <f>IF(K15=0,"",ROUND(O15*100/K15,2))</f>
        <v>93.35</v>
      </c>
      <c r="Q15" s="44"/>
    </row>
    <row r="16" spans="1:17" ht="32.25">
      <c r="A16" s="34" t="s">
        <v>39</v>
      </c>
      <c r="B16" s="32"/>
      <c r="C16" s="31" t="s">
        <v>26</v>
      </c>
      <c r="D16" s="31" t="s">
        <v>28</v>
      </c>
      <c r="E16" s="32">
        <v>0</v>
      </c>
      <c r="F16" s="32">
        <v>0</v>
      </c>
      <c r="G16" s="32">
        <v>0</v>
      </c>
      <c r="H16" s="32">
        <v>0</v>
      </c>
      <c r="I16" s="32">
        <f>E16+F16+G16+H16</f>
        <v>0</v>
      </c>
      <c r="J16" s="33">
        <f>IF(B16=0,"",ROUND(I16*100/B16,2))</f>
      </c>
      <c r="K16" s="32">
        <v>0</v>
      </c>
      <c r="L16" s="33">
        <f>IF(B16=0,"",ROUND(K16*100/B16,2))</f>
      </c>
      <c r="M16" s="32">
        <v>36039959</v>
      </c>
      <c r="N16" s="33">
        <f>IF(I16=0,"",ROUND(M16*100/I16,2))</f>
      </c>
      <c r="O16" s="32">
        <v>36039959</v>
      </c>
      <c r="P16" s="33">
        <f>IF(K16=0,"",ROUND(O16*100/K16,2))</f>
      </c>
      <c r="Q16" s="44"/>
    </row>
    <row r="17" spans="1:17" ht="126">
      <c r="A17" s="34" t="s">
        <v>40</v>
      </c>
      <c r="B17" s="32"/>
      <c r="C17" s="31" t="s">
        <v>26</v>
      </c>
      <c r="D17" s="31" t="s">
        <v>28</v>
      </c>
      <c r="E17" s="32">
        <v>0</v>
      </c>
      <c r="F17" s="32">
        <v>3049000</v>
      </c>
      <c r="G17" s="32">
        <v>943000</v>
      </c>
      <c r="H17" s="32">
        <v>6043822</v>
      </c>
      <c r="I17" s="32">
        <f>E17+F17+G17+H17</f>
        <v>10035822</v>
      </c>
      <c r="J17" s="33">
        <f>IF(B17=0,"",ROUND(I17*100/B17,2))</f>
      </c>
      <c r="K17" s="32">
        <v>10035822</v>
      </c>
      <c r="L17" s="33">
        <f>IF(B17=0,"",ROUND(K17*100/B17,2))</f>
      </c>
      <c r="M17" s="32">
        <v>10035822</v>
      </c>
      <c r="N17" s="33">
        <f>IF(I17=0,"",ROUND(M17*100/I17,2))</f>
        <v>100</v>
      </c>
      <c r="O17" s="32">
        <v>10035822</v>
      </c>
      <c r="P17" s="33">
        <f>IF(K17=0,"",ROUND(O17*100/K17,2))</f>
        <v>100</v>
      </c>
      <c r="Q17" s="44" t="s">
        <v>41</v>
      </c>
    </row>
    <row r="18" spans="1:17" ht="32.25">
      <c r="A18" s="34" t="s">
        <v>42</v>
      </c>
      <c r="B18" s="32"/>
      <c r="C18" s="31" t="s">
        <v>26</v>
      </c>
      <c r="D18" s="31" t="s">
        <v>28</v>
      </c>
      <c r="E18" s="32">
        <v>0</v>
      </c>
      <c r="F18" s="32">
        <v>3049000</v>
      </c>
      <c r="G18" s="32">
        <v>943000</v>
      </c>
      <c r="H18" s="32">
        <v>6043822</v>
      </c>
      <c r="I18" s="32">
        <f>E18+F18+G18+H18</f>
        <v>10035822</v>
      </c>
      <c r="J18" s="33">
        <f>IF(B18=0,"",ROUND(I18*100/B18,2))</f>
      </c>
      <c r="K18" s="32">
        <v>10035822</v>
      </c>
      <c r="L18" s="33">
        <f>IF(B18=0,"",ROUND(K18*100/B18,2))</f>
      </c>
      <c r="M18" s="32">
        <v>10035822</v>
      </c>
      <c r="N18" s="33">
        <f>IF(I18=0,"",ROUND(M18*100/I18,2))</f>
        <v>100</v>
      </c>
      <c r="O18" s="32">
        <v>10035822</v>
      </c>
      <c r="P18" s="33">
        <f>IF(K18=0,"",ROUND(O18*100/K18,2))</f>
        <v>100</v>
      </c>
      <c r="Q18" s="44"/>
    </row>
    <row r="19" spans="1:17" ht="189">
      <c r="A19" s="34" t="s">
        <v>43</v>
      </c>
      <c r="B19" s="32"/>
      <c r="C19" s="31" t="s">
        <v>26</v>
      </c>
      <c r="D19" s="31" t="s">
        <v>28</v>
      </c>
      <c r="E19" s="32">
        <v>0</v>
      </c>
      <c r="F19" s="32">
        <v>137127000</v>
      </c>
      <c r="G19" s="32">
        <v>45253000</v>
      </c>
      <c r="H19" s="32">
        <v>-36668329</v>
      </c>
      <c r="I19" s="32">
        <f>E19+F19+G19+H19</f>
        <v>145711671</v>
      </c>
      <c r="J19" s="33">
        <f>IF(B19=0,"",ROUND(I19*100/B19,2))</f>
      </c>
      <c r="K19" s="32">
        <v>145711671</v>
      </c>
      <c r="L19" s="33">
        <f>IF(B19=0,"",ROUND(K19*100/B19,2))</f>
      </c>
      <c r="M19" s="32">
        <v>145711671</v>
      </c>
      <c r="N19" s="33">
        <f>IF(I19=0,"",ROUND(M19*100/I19,2))</f>
        <v>100</v>
      </c>
      <c r="O19" s="32">
        <v>145711671</v>
      </c>
      <c r="P19" s="33">
        <f>IF(K19=0,"",ROUND(O19*100/K19,2))</f>
        <v>100</v>
      </c>
      <c r="Q19" s="44" t="s">
        <v>44</v>
      </c>
    </row>
    <row r="20" spans="1:17" ht="32.25">
      <c r="A20" s="34" t="s">
        <v>45</v>
      </c>
      <c r="B20" s="32"/>
      <c r="C20" s="31" t="s">
        <v>26</v>
      </c>
      <c r="D20" s="31" t="s">
        <v>28</v>
      </c>
      <c r="E20" s="32">
        <v>0</v>
      </c>
      <c r="F20" s="32">
        <v>137127000</v>
      </c>
      <c r="G20" s="32">
        <v>45253000</v>
      </c>
      <c r="H20" s="32">
        <v>-36668329</v>
      </c>
      <c r="I20" s="32">
        <f>E20+F20+G20+H20</f>
        <v>145711671</v>
      </c>
      <c r="J20" s="33">
        <f>IF(B20=0,"",ROUND(I20*100/B20,2))</f>
      </c>
      <c r="K20" s="32">
        <v>145711671</v>
      </c>
      <c r="L20" s="33">
        <f>IF(B20=0,"",ROUND(K20*100/B20,2))</f>
      </c>
      <c r="M20" s="32">
        <v>125487671</v>
      </c>
      <c r="N20" s="33">
        <f>IF(I20=0,"",ROUND(M20*100/I20,2))</f>
        <v>86.12</v>
      </c>
      <c r="O20" s="32">
        <v>125487671</v>
      </c>
      <c r="P20" s="33">
        <f>IF(K20=0,"",ROUND(O20*100/K20,2))</f>
        <v>86.12</v>
      </c>
      <c r="Q20" s="44"/>
    </row>
    <row r="21" spans="1:17" ht="32.25">
      <c r="A21" s="34" t="s">
        <v>46</v>
      </c>
      <c r="B21" s="32"/>
      <c r="C21" s="31" t="s">
        <v>26</v>
      </c>
      <c r="D21" s="31" t="s">
        <v>28</v>
      </c>
      <c r="E21" s="32">
        <v>0</v>
      </c>
      <c r="F21" s="32">
        <v>0</v>
      </c>
      <c r="G21" s="32">
        <v>0</v>
      </c>
      <c r="H21" s="32">
        <v>0</v>
      </c>
      <c r="I21" s="32">
        <f>E21+F21+G21+H21</f>
        <v>0</v>
      </c>
      <c r="J21" s="33">
        <f>IF(B21=0,"",ROUND(I21*100/B21,2))</f>
      </c>
      <c r="K21" s="32">
        <v>0</v>
      </c>
      <c r="L21" s="33">
        <f>IF(B21=0,"",ROUND(K21*100/B21,2))</f>
      </c>
      <c r="M21" s="32">
        <v>20224000</v>
      </c>
      <c r="N21" s="33">
        <f>IF(I21=0,"",ROUND(M21*100/I21,2))</f>
      </c>
      <c r="O21" s="32">
        <v>20224000</v>
      </c>
      <c r="P21" s="33">
        <f>IF(K21=0,"",ROUND(O21*100/K21,2))</f>
      </c>
      <c r="Q21" s="44"/>
    </row>
    <row r="22" spans="1:17" ht="16.5" thickBot="1">
      <c r="A22" s="39" t="s">
        <v>47</v>
      </c>
      <c r="B22" s="40"/>
      <c r="C22" s="41" t="s">
        <v>26</v>
      </c>
      <c r="D22" s="41" t="s">
        <v>26</v>
      </c>
      <c r="E22" s="40">
        <v>56623793</v>
      </c>
      <c r="F22" s="40">
        <v>694156000</v>
      </c>
      <c r="G22" s="40">
        <v>173106000</v>
      </c>
      <c r="H22" s="40">
        <v>0</v>
      </c>
      <c r="I22" s="40">
        <f>E22+F22+G22+H22</f>
        <v>923885793</v>
      </c>
      <c r="J22" s="42">
        <f>IF(B22=0,"",ROUND(I22*100/B22,2))</f>
      </c>
      <c r="K22" s="40">
        <v>923885793</v>
      </c>
      <c r="L22" s="42">
        <f>IF(B22=0,"",ROUND(K22*100/B22,2))</f>
      </c>
      <c r="M22" s="40">
        <v>888448586</v>
      </c>
      <c r="N22" s="42">
        <f>IF(I22=0,"",ROUND(M22*100/I22,2))</f>
        <v>96.16</v>
      </c>
      <c r="O22" s="40">
        <v>888448586</v>
      </c>
      <c r="P22" s="42">
        <f>IF(K22=0,"",ROUND(O22*100/K22,2))</f>
        <v>96.16</v>
      </c>
      <c r="Q22" s="45"/>
    </row>
  </sheetData>
  <sheetProtection/>
  <mergeCells count="14">
    <mergeCell ref="A4:A6"/>
    <mergeCell ref="B4:D4"/>
    <mergeCell ref="E4:L4"/>
    <mergeCell ref="M4:P4"/>
    <mergeCell ref="Q4:Q6"/>
    <mergeCell ref="B5:B6"/>
    <mergeCell ref="C5:C6"/>
    <mergeCell ref="D5:D6"/>
    <mergeCell ref="E5:J5"/>
    <mergeCell ref="K5:L5"/>
    <mergeCell ref="M5:M6"/>
    <mergeCell ref="N5:N6"/>
    <mergeCell ref="O5:O6"/>
    <mergeCell ref="P5:P6"/>
  </mergeCells>
  <printOptions/>
  <pageMargins left="0.75" right="0.75" top="1" bottom="1" header="0.5" footer="0.5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a09212</cp:lastModifiedBy>
  <dcterms:created xsi:type="dcterms:W3CDTF">2007-01-24T14:59:38Z</dcterms:created>
  <dcterms:modified xsi:type="dcterms:W3CDTF">2018-08-20T02:36:02Z</dcterms:modified>
  <cp:category/>
  <cp:version/>
  <cp:contentType/>
  <cp:contentStatus/>
</cp:coreProperties>
</file>